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defaultThemeVersion="124226"/>
  <mc:AlternateContent xmlns:mc="http://schemas.openxmlformats.org/markup-compatibility/2006">
    <mc:Choice Requires="x15">
      <x15ac:absPath xmlns:x15ac="http://schemas.microsoft.com/office/spreadsheetml/2010/11/ac" url="https://mvtdesjardins.sharepoint.com/sites/VPASAEPP/Shared Documents/Encadrements, audits et continuité des affaires/Encadrements/Règle de déplacements employés et consultants - Guide, aide-mémoire, rapport/Rapport de frais consultants/"/>
    </mc:Choice>
  </mc:AlternateContent>
  <xr:revisionPtr revIDLastSave="521" documentId="13_ncr:1_{B70D3ECF-FD76-4E65-ABA5-4056FF14D844}" xr6:coauthVersionLast="47" xr6:coauthVersionMax="47" xr10:uidLastSave="{A3BC9B28-6817-4CCA-BC8B-21260DA2ED82}"/>
  <workbookProtection workbookAlgorithmName="SHA-512" workbookHashValue="eN9lEflfjwPcmvtt8ZF6vySA5mQPVyDFapyht+6fvwWUGdHSze2KCylUwCB27YmxD7IQzLxSFSJTvbmFl+sbLw==" workbookSaltValue="ars/t1Y16eUxlnSRAUrS2Q==" workbookSpinCount="100000" lockStructure="1"/>
  <bookViews>
    <workbookView xWindow="-108" yWindow="-108" windowWidth="23256" windowHeight="12576" xr2:uid="{00000000-000D-0000-FFFF-FFFF00000000}"/>
  </bookViews>
  <sheets>
    <sheet name="Expense Report" sheetId="1" r:id="rId1"/>
    <sheet name="Tips for completing and Guide" sheetId="3" r:id="rId2"/>
    <sheet name="Taxes" sheetId="2" state="hidden" r:id="rId3"/>
    <sheet name="km" sheetId="4" state="hidden" r:id="rId4"/>
  </sheets>
  <externalReferences>
    <externalReference r:id="rId5"/>
  </externalReferences>
  <definedNames>
    <definedName name="_xlnm._FilterDatabase" localSheetId="0" hidden="1">'Expense Report'!#REF!</definedName>
    <definedName name="champ_déj_avant">Taxes!$G$3</definedName>
    <definedName name="Champ_souper_avant">Taxes!$G$5</definedName>
    <definedName name="champs_déj_après">Taxes!$H$3</definedName>
    <definedName name="Champs_diner_après">Taxes!$H$4</definedName>
    <definedName name="Champs_Diner_avant">Taxes!$G$4</definedName>
    <definedName name="Champs_souper_après">Taxes!$H$5</definedName>
    <definedName name="CHOIX_DEJ_APRÈS">[1]Taxes!$H$4</definedName>
    <definedName name="CHOIX_DEJ_AVANT">[1]Taxes!$G$4</definedName>
    <definedName name="LEVIS_MTL">Taxes!$G$6</definedName>
    <definedName name="LEVIS_MTL_COVOIT">Taxes!$H$6</definedName>
    <definedName name="lt_pId058" localSheetId="1">'Tips for completing and Guide'!$A$2</definedName>
    <definedName name="lt_pId059" localSheetId="1">'Tips for completing and Guide'!$A$3</definedName>
    <definedName name="lt_pId060" localSheetId="1">'Tips for completing and Guide'!$A$4</definedName>
    <definedName name="lt_pId061" localSheetId="1">'Tips for completing and Guide'!$A$5</definedName>
    <definedName name="lt_pId062" localSheetId="1">'Tips for completing and Guide'!$A$6</definedName>
    <definedName name="lt_pId064" localSheetId="1">'Tips for completing and Guide'!$A$7</definedName>
    <definedName name="lt_pId065" localSheetId="1">'Tips for completing and Guide'!$A$8</definedName>
    <definedName name="_xlnm.Print_Area" localSheetId="1">'Tips for completing and Guide'!$A$1:$A$93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4" i="1" l="1"/>
  <c r="N14" i="1" s="1"/>
  <c r="H15" i="1"/>
  <c r="H16" i="1"/>
  <c r="H17" i="1"/>
  <c r="H18" i="1"/>
  <c r="H19" i="1"/>
  <c r="H20" i="1"/>
  <c r="N20" i="1" s="1"/>
  <c r="O20" i="1" s="1"/>
  <c r="H21" i="1"/>
  <c r="N21" i="1" s="1"/>
  <c r="O21" i="1" s="1"/>
  <c r="H22" i="1"/>
  <c r="N22" i="1" s="1"/>
  <c r="O22" i="1" s="1"/>
  <c r="H23" i="1"/>
  <c r="H24" i="1"/>
  <c r="H25" i="1"/>
  <c r="H26" i="1"/>
  <c r="H27" i="1"/>
  <c r="H28" i="1"/>
  <c r="N28" i="1" s="1"/>
  <c r="O28" i="1" s="1"/>
  <c r="H29" i="1"/>
  <c r="N29" i="1" s="1"/>
  <c r="O29" i="1" s="1"/>
  <c r="H30" i="1"/>
  <c r="N30" i="1" s="1"/>
  <c r="O30" i="1" s="1"/>
  <c r="H31" i="1"/>
  <c r="H32" i="1"/>
  <c r="H33" i="1"/>
  <c r="H34" i="1"/>
  <c r="H35" i="1"/>
  <c r="H36" i="1"/>
  <c r="N36" i="1" s="1"/>
  <c r="O36" i="1" s="1"/>
  <c r="H37" i="1"/>
  <c r="N37" i="1" s="1"/>
  <c r="O37" i="1" s="1"/>
  <c r="H38" i="1"/>
  <c r="N38" i="1" s="1"/>
  <c r="O38" i="1" s="1"/>
  <c r="H39" i="1"/>
  <c r="H40" i="1"/>
  <c r="H41" i="1"/>
  <c r="H42" i="1"/>
  <c r="H43" i="1"/>
  <c r="H44" i="1"/>
  <c r="N44" i="1" s="1"/>
  <c r="O44" i="1" s="1"/>
  <c r="H45" i="1"/>
  <c r="N45" i="1" s="1"/>
  <c r="O45" i="1" s="1"/>
  <c r="H46" i="1"/>
  <c r="N46" i="1" s="1"/>
  <c r="O46" i="1" s="1"/>
  <c r="H47" i="1"/>
  <c r="N15" i="1"/>
  <c r="N16" i="1"/>
  <c r="N17" i="1"/>
  <c r="N18" i="1"/>
  <c r="O18" i="1" s="1"/>
  <c r="N19" i="1"/>
  <c r="O19" i="1" s="1"/>
  <c r="N23" i="1"/>
  <c r="O23" i="1" s="1"/>
  <c r="N24" i="1"/>
  <c r="O24" i="1" s="1"/>
  <c r="N25" i="1"/>
  <c r="N26" i="1"/>
  <c r="O26" i="1" s="1"/>
  <c r="N27" i="1"/>
  <c r="O27" i="1" s="1"/>
  <c r="N31" i="1"/>
  <c r="N32" i="1"/>
  <c r="N33" i="1"/>
  <c r="N34" i="1"/>
  <c r="O34" i="1" s="1"/>
  <c r="N35" i="1"/>
  <c r="O35" i="1" s="1"/>
  <c r="N39" i="1"/>
  <c r="N40" i="1"/>
  <c r="O40" i="1" s="1"/>
  <c r="N41" i="1"/>
  <c r="N42" i="1"/>
  <c r="O42" i="1" s="1"/>
  <c r="N43" i="1"/>
  <c r="O43" i="1" s="1"/>
  <c r="N47" i="1"/>
  <c r="O47" i="1" s="1"/>
  <c r="H13" i="1"/>
  <c r="K13" i="1"/>
  <c r="K14" i="1"/>
  <c r="L14" i="1"/>
  <c r="K15" i="1"/>
  <c r="K16" i="1"/>
  <c r="K17" i="1"/>
  <c r="K18" i="1"/>
  <c r="K19" i="1"/>
  <c r="K20" i="1"/>
  <c r="K21" i="1"/>
  <c r="K22" i="1"/>
  <c r="M22" i="1" s="1" a="1"/>
  <c r="M22" i="1" s="1"/>
  <c r="L22" i="1"/>
  <c r="K23" i="1"/>
  <c r="K24" i="1"/>
  <c r="K25" i="1"/>
  <c r="K26" i="1"/>
  <c r="K27" i="1"/>
  <c r="K28" i="1"/>
  <c r="K29" i="1"/>
  <c r="K30" i="1"/>
  <c r="M30" i="1" s="1" a="1"/>
  <c r="M30" i="1" s="1"/>
  <c r="L30" i="1"/>
  <c r="K31" i="1"/>
  <c r="K32" i="1"/>
  <c r="K33" i="1"/>
  <c r="K34" i="1"/>
  <c r="K35" i="1"/>
  <c r="K36" i="1"/>
  <c r="K37" i="1"/>
  <c r="K38" i="1"/>
  <c r="M38" i="1" s="1" a="1"/>
  <c r="M38" i="1" s="1"/>
  <c r="L38" i="1"/>
  <c r="K39" i="1"/>
  <c r="K40" i="1"/>
  <c r="K41" i="1"/>
  <c r="K42" i="1"/>
  <c r="K43" i="1"/>
  <c r="K44" i="1"/>
  <c r="K45" i="1"/>
  <c r="K46" i="1"/>
  <c r="L46" i="1"/>
  <c r="K47" i="1"/>
  <c r="E14" i="1"/>
  <c r="E15" i="1"/>
  <c r="L15" i="1" s="1"/>
  <c r="E16" i="1"/>
  <c r="L16" i="1" s="1"/>
  <c r="M16" i="1" s="1" a="1"/>
  <c r="M16" i="1" s="1"/>
  <c r="E17" i="1"/>
  <c r="L17" i="1" s="1"/>
  <c r="M17" i="1" s="1" a="1"/>
  <c r="M17" i="1" s="1"/>
  <c r="E18" i="1"/>
  <c r="L18" i="1" s="1"/>
  <c r="E19" i="1"/>
  <c r="L19" i="1" s="1"/>
  <c r="E20" i="1"/>
  <c r="L20" i="1" s="1"/>
  <c r="M20" i="1" s="1" a="1"/>
  <c r="M20" i="1" s="1"/>
  <c r="E21" i="1"/>
  <c r="L21" i="1" s="1"/>
  <c r="M21" i="1" s="1" a="1"/>
  <c r="M21" i="1" s="1"/>
  <c r="E22" i="1"/>
  <c r="E23" i="1"/>
  <c r="L23" i="1" s="1"/>
  <c r="E24" i="1"/>
  <c r="L24" i="1" s="1"/>
  <c r="M24" i="1" s="1" a="1"/>
  <c r="M24" i="1" s="1"/>
  <c r="E25" i="1"/>
  <c r="L25" i="1" s="1"/>
  <c r="M25" i="1" s="1" a="1"/>
  <c r="M25" i="1" s="1"/>
  <c r="E26" i="1"/>
  <c r="L26" i="1" s="1"/>
  <c r="E27" i="1"/>
  <c r="L27" i="1" s="1"/>
  <c r="E28" i="1"/>
  <c r="L28" i="1" s="1"/>
  <c r="M28" i="1" s="1" a="1"/>
  <c r="M28" i="1" s="1"/>
  <c r="E29" i="1"/>
  <c r="L29" i="1" s="1"/>
  <c r="M29" i="1" s="1" a="1"/>
  <c r="M29" i="1" s="1"/>
  <c r="E30" i="1"/>
  <c r="E31" i="1"/>
  <c r="L31" i="1" s="1"/>
  <c r="E32" i="1"/>
  <c r="L32" i="1" s="1"/>
  <c r="M32" i="1" s="1" a="1"/>
  <c r="M32" i="1" s="1"/>
  <c r="E33" i="1"/>
  <c r="L33" i="1" s="1"/>
  <c r="M33" i="1" s="1" a="1"/>
  <c r="M33" i="1" s="1"/>
  <c r="E34" i="1"/>
  <c r="L34" i="1" s="1"/>
  <c r="E35" i="1"/>
  <c r="L35" i="1" s="1"/>
  <c r="E36" i="1"/>
  <c r="L36" i="1" s="1"/>
  <c r="E37" i="1"/>
  <c r="L37" i="1" s="1"/>
  <c r="M37" i="1" s="1" a="1"/>
  <c r="M37" i="1" s="1"/>
  <c r="E38" i="1"/>
  <c r="E39" i="1"/>
  <c r="L39" i="1" s="1"/>
  <c r="E40" i="1"/>
  <c r="L40" i="1" s="1"/>
  <c r="E41" i="1"/>
  <c r="L41" i="1" s="1"/>
  <c r="M41" i="1" s="1" a="1"/>
  <c r="M41" i="1" s="1"/>
  <c r="E42" i="1"/>
  <c r="L42" i="1" s="1"/>
  <c r="E43" i="1"/>
  <c r="L43" i="1" s="1"/>
  <c r="E44" i="1"/>
  <c r="L44" i="1" s="1"/>
  <c r="E45" i="1"/>
  <c r="L45" i="1" s="1"/>
  <c r="M45" i="1" s="1" a="1"/>
  <c r="M45" i="1" s="1"/>
  <c r="E46" i="1"/>
  <c r="E47" i="1"/>
  <c r="L47" i="1" s="1"/>
  <c r="E13" i="1"/>
  <c r="L13" i="1" s="1"/>
  <c r="O41" i="1"/>
  <c r="O39" i="1"/>
  <c r="O33" i="1"/>
  <c r="O32" i="1"/>
  <c r="O31" i="1"/>
  <c r="O25" i="1"/>
  <c r="M46" i="1" l="1" a="1"/>
  <c r="M46" i="1" s="1"/>
  <c r="M31" i="1" a="1"/>
  <c r="M31" i="1" s="1"/>
  <c r="M23" i="1" a="1"/>
  <c r="M23" i="1" s="1"/>
  <c r="M14" i="1" a="1"/>
  <c r="M14" i="1" s="1"/>
  <c r="M13" i="1" a="1"/>
  <c r="M13" i="1" s="1"/>
  <c r="N13" i="1" s="1"/>
  <c r="O13" i="1" s="1"/>
  <c r="M44" i="1" a="1"/>
  <c r="M44" i="1" s="1"/>
  <c r="M15" i="1" a="1"/>
  <c r="M15" i="1" s="1"/>
  <c r="M43" i="1" a="1"/>
  <c r="M43" i="1" s="1"/>
  <c r="M36" i="1" a="1"/>
  <c r="M36" i="1" s="1"/>
  <c r="M42" i="1" a="1"/>
  <c r="M42" i="1" s="1"/>
  <c r="M35" i="1" a="1"/>
  <c r="M35" i="1" s="1"/>
  <c r="M34" i="1" a="1"/>
  <c r="M34" i="1" s="1"/>
  <c r="M27" i="1" a="1"/>
  <c r="M27" i="1" s="1"/>
  <c r="M47" i="1" a="1"/>
  <c r="M47" i="1" s="1"/>
  <c r="M40" i="1" a="1"/>
  <c r="M40" i="1" s="1"/>
  <c r="M26" i="1" a="1"/>
  <c r="M26" i="1" s="1"/>
  <c r="M19" i="1" a="1"/>
  <c r="M19" i="1" s="1"/>
  <c r="M39" i="1" a="1"/>
  <c r="M39" i="1" s="1"/>
  <c r="M18" i="1" a="1"/>
  <c r="M18" i="1" s="1"/>
  <c r="R48" i="1"/>
  <c r="O17" i="1" l="1"/>
  <c r="O16" i="1"/>
  <c r="O15" i="1"/>
  <c r="O14" i="1"/>
  <c r="Y39" i="1" l="1"/>
  <c r="Y40" i="1"/>
  <c r="Z40" i="1" l="1"/>
  <c r="AB40" i="1"/>
  <c r="AB39" i="1"/>
  <c r="Z39" i="1"/>
  <c r="O48" i="1"/>
  <c r="Y42" i="1" l="1"/>
  <c r="Y43" i="1"/>
  <c r="Y44" i="1"/>
  <c r="Y45" i="1"/>
  <c r="Y46" i="1"/>
  <c r="Y47" i="1"/>
  <c r="Y38" i="1"/>
  <c r="Y41" i="1"/>
  <c r="Y37" i="1"/>
  <c r="AB46" i="1" l="1"/>
  <c r="Z46" i="1"/>
  <c r="AB38" i="1"/>
  <c r="Z38" i="1"/>
  <c r="Z45" i="1"/>
  <c r="AB45" i="1"/>
  <c r="Z41" i="1"/>
  <c r="AB41" i="1"/>
  <c r="AB47" i="1"/>
  <c r="Z47" i="1"/>
  <c r="Z44" i="1"/>
  <c r="AB44" i="1"/>
  <c r="AB43" i="1"/>
  <c r="Z43" i="1"/>
  <c r="Z37" i="1"/>
  <c r="AB37" i="1"/>
  <c r="AB42" i="1"/>
  <c r="Z42" i="1"/>
  <c r="Y14" i="1"/>
  <c r="Y15" i="1"/>
  <c r="Y16" i="1"/>
  <c r="Y17" i="1"/>
  <c r="Y18" i="1"/>
  <c r="AB18" i="1" l="1"/>
  <c r="Z18" i="1"/>
  <c r="Z16" i="1"/>
  <c r="AB16" i="1"/>
  <c r="Z17" i="1"/>
  <c r="AB17" i="1"/>
  <c r="AB15" i="1"/>
  <c r="Z15" i="1"/>
  <c r="AB14" i="1"/>
  <c r="Z14" i="1"/>
  <c r="Y13" i="1"/>
  <c r="Y19" i="1"/>
  <c r="Y20" i="1"/>
  <c r="Y21" i="1"/>
  <c r="Y22" i="1"/>
  <c r="AB22" i="1" l="1"/>
  <c r="Z22" i="1"/>
  <c r="Z21" i="1"/>
  <c r="AB21" i="1"/>
  <c r="Z20" i="1"/>
  <c r="AB20" i="1"/>
  <c r="AB19" i="1"/>
  <c r="Z19" i="1"/>
  <c r="Z13" i="1"/>
  <c r="AB13" i="1"/>
  <c r="Y23" i="1"/>
  <c r="Y24" i="1"/>
  <c r="Y25" i="1"/>
  <c r="Y26" i="1"/>
  <c r="Y27" i="1"/>
  <c r="Y28" i="1"/>
  <c r="Y29" i="1"/>
  <c r="Y30" i="1"/>
  <c r="Y31" i="1"/>
  <c r="Y32" i="1"/>
  <c r="Y33" i="1"/>
  <c r="Y34" i="1"/>
  <c r="Y35" i="1"/>
  <c r="Y36" i="1"/>
  <c r="AB35" i="1" l="1"/>
  <c r="Z35" i="1"/>
  <c r="AB27" i="1"/>
  <c r="Z27" i="1"/>
  <c r="AB34" i="1"/>
  <c r="Z34" i="1"/>
  <c r="AB26" i="1"/>
  <c r="Z26" i="1"/>
  <c r="Z33" i="1"/>
  <c r="AB33" i="1"/>
  <c r="Z25" i="1"/>
  <c r="AB25" i="1"/>
  <c r="Z36" i="1"/>
  <c r="AB36" i="1"/>
  <c r="Z32" i="1"/>
  <c r="AB32" i="1"/>
  <c r="AB23" i="1"/>
  <c r="Z23" i="1"/>
  <c r="AB30" i="1"/>
  <c r="Z30" i="1"/>
  <c r="Z28" i="1"/>
  <c r="AB28" i="1"/>
  <c r="Z24" i="1"/>
  <c r="AB24" i="1"/>
  <c r="AB48" i="1" s="1"/>
  <c r="Z48" i="1" s="1"/>
  <c r="Z56" i="1" s="1"/>
  <c r="AB31" i="1"/>
  <c r="Z31" i="1"/>
  <c r="Z29" i="1"/>
  <c r="AB29" i="1"/>
  <c r="Y48" i="1"/>
  <c r="Z54" i="1" l="1"/>
  <c r="Z58"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<sst xmlns="http://schemas.openxmlformats.org/spreadsheetml/2006/main" count="147" uniqueCount="144">
  <si>
    <t xml:space="preserve">     Consultant name :</t>
  </si>
  <si>
    <t>DO NOT ENTER DATA IN SHADED CELLS</t>
  </si>
  <si>
    <t>Select using dropdown menu</t>
  </si>
  <si>
    <t>Taxes applied on per diem amounts **</t>
  </si>
  <si>
    <t>Km ** Personal automobile</t>
  </si>
  <si>
    <t>Meals (per diem) **</t>
  </si>
  <si>
    <r>
      <t xml:space="preserve">Transportation and lodging </t>
    </r>
    <r>
      <rPr>
        <b/>
        <sz val="14"/>
        <color rgb="FF92D050"/>
        <rFont val="Arial"/>
        <family val="2"/>
      </rPr>
      <t>(tax included)</t>
    </r>
  </si>
  <si>
    <t>Total Transport and lodging</t>
  </si>
  <si>
    <r>
      <t xml:space="preserve">Total Transport and lodging 
</t>
    </r>
    <r>
      <rPr>
        <b/>
        <sz val="14"/>
        <color rgb="FF92D050"/>
        <rFont val="Arial"/>
        <family val="2"/>
      </rPr>
      <t>(less tax and  calculated from province selected)</t>
    </r>
  </si>
  <si>
    <t>Day</t>
  </si>
  <si>
    <t>Month</t>
  </si>
  <si>
    <t>Year</t>
  </si>
  <si>
    <t>YYYY/MM/DD</t>
  </si>
  <si>
    <t>Province/territory</t>
  </si>
  <si>
    <t>Expenses description</t>
  </si>
  <si>
    <t>Expense Type</t>
  </si>
  <si>
    <t>Trip Distance (km)</t>
  </si>
  <si>
    <t>Amount</t>
  </si>
  <si>
    <t xml:space="preserve">Breakfast    </t>
  </si>
  <si>
    <t xml:space="preserve">Lunch           </t>
  </si>
  <si>
    <t xml:space="preserve">Dinner                                      </t>
  </si>
  <si>
    <t>Lodging</t>
  </si>
  <si>
    <t>Parking</t>
  </si>
  <si>
    <t>Air, train, bus…</t>
  </si>
  <si>
    <t>Cars rental, gas</t>
  </si>
  <si>
    <t>Taxi</t>
  </si>
  <si>
    <t>travel</t>
  </si>
  <si>
    <t>Please use the drop down list</t>
  </si>
  <si>
    <t xml:space="preserve">Total expenses by types       </t>
  </si>
  <si>
    <t>Personal automobile →</t>
  </si>
  <si>
    <t>Meals  →</t>
  </si>
  <si>
    <t xml:space="preserve">   Transport and lodging  →</t>
  </si>
  <si>
    <t>Accounting item</t>
  </si>
  <si>
    <t>Reason for travel and comments, if any</t>
  </si>
  <si>
    <t>Billing before taxes (to appear on the invoice)</t>
  </si>
  <si>
    <t>Meals</t>
  </si>
  <si>
    <t>Employee signature</t>
  </si>
  <si>
    <t>KM, Transport and lodging</t>
  </si>
  <si>
    <r>
      <t>Desjardins coordinator approval (</t>
    </r>
    <r>
      <rPr>
        <b/>
        <sz val="14"/>
        <color rgb="FFFF0000"/>
        <rFont val="Arial"/>
        <family val="2"/>
      </rPr>
      <t>required before giving it to your firm</t>
    </r>
    <r>
      <rPr>
        <b/>
        <sz val="14"/>
        <rFont val="Arial"/>
        <family val="2"/>
      </rPr>
      <t>)</t>
    </r>
  </si>
  <si>
    <r>
      <t xml:space="preserve">Total billed </t>
    </r>
    <r>
      <rPr>
        <b/>
        <sz val="14"/>
        <color rgb="FF92D050"/>
        <rFont val="Arial"/>
        <family val="2"/>
      </rPr>
      <t>before taxes</t>
    </r>
  </si>
  <si>
    <t>** Note for suppliers : The per diem amounts are taxables. Taxes must be calculated on the Total before taxes.</t>
  </si>
  <si>
    <t>Tips for completing the Consultant expense report in Excel</t>
  </si>
  <si>
    <r>
      <t>1.</t>
    </r>
    <r>
      <rPr>
        <sz val="7"/>
        <color rgb="FF000000"/>
        <rFont val="Times New Roman"/>
        <family val="1"/>
      </rPr>
      <t xml:space="preserve">      </t>
    </r>
    <r>
      <rPr>
        <sz val="11"/>
        <color rgb="FF000000"/>
        <rFont val="Calibri"/>
        <family val="2"/>
        <scheme val="minor"/>
      </rPr>
      <t>You must select the province where the expenses were incurred.</t>
    </r>
  </si>
  <si>
    <r>
      <t>3.</t>
    </r>
    <r>
      <rPr>
        <sz val="7"/>
        <color rgb="FF000000"/>
        <rFont val="Times New Roman"/>
        <family val="1"/>
      </rPr>
      <t xml:space="preserve">      </t>
    </r>
    <r>
      <rPr>
        <sz val="11"/>
        <color rgb="FF000000"/>
        <rFont val="Calibri"/>
        <family val="2"/>
        <scheme val="minor"/>
      </rPr>
      <t>For travel</t>
    </r>
    <r>
      <rPr>
        <b/>
        <sz val="11"/>
        <color rgb="FF000000"/>
        <rFont val="Calibri"/>
        <family val="2"/>
        <scheme val="minor"/>
      </rPr>
      <t xml:space="preserve"> outside the Montréal–Lévis/Quebec City corridor</t>
    </r>
    <r>
      <rPr>
        <sz val="11"/>
        <color rgb="FF000000"/>
        <rFont val="Calibri"/>
        <family val="2"/>
        <scheme val="minor"/>
      </rPr>
      <t>, enter the number of kilometers covered in the appropriate section.</t>
    </r>
  </si>
  <si>
    <r>
      <t>4.</t>
    </r>
    <r>
      <rPr>
        <sz val="7"/>
        <color rgb="FF000000"/>
        <rFont val="Times New Roman"/>
        <family val="1"/>
      </rPr>
      <t xml:space="preserve">      </t>
    </r>
    <r>
      <rPr>
        <sz val="11"/>
        <color rgb="FF000000"/>
        <rFont val="Calibri"/>
        <family val="2"/>
        <scheme val="minor"/>
      </rPr>
      <t>Enter the daily meal allowance amounts claimed and other expenses.</t>
    </r>
  </si>
  <si>
    <r>
      <t>5.</t>
    </r>
    <r>
      <rPr>
        <sz val="7"/>
        <color rgb="FF000000"/>
        <rFont val="Times New Roman"/>
        <family val="1"/>
      </rPr>
      <t xml:space="preserve">      </t>
    </r>
    <r>
      <rPr>
        <sz val="11"/>
        <color rgb="FF000000"/>
        <rFont val="Calibri"/>
        <family val="2"/>
        <scheme val="minor"/>
      </rPr>
      <t>For office supplies and mail delivery, consultants must use Desjardins accounts when dealing with our suppliers. Please speak to the administrative assistant in your sector.</t>
    </r>
  </si>
  <si>
    <r>
      <t>6.</t>
    </r>
    <r>
      <rPr>
        <sz val="7"/>
        <color rgb="FF000000"/>
        <rFont val="Times New Roman"/>
        <family val="1"/>
      </rPr>
      <t xml:space="preserve">      </t>
    </r>
    <r>
      <rPr>
        <sz val="11"/>
        <color rgb="FF000000"/>
        <rFont val="Calibri"/>
        <family val="2"/>
        <scheme val="minor"/>
      </rPr>
      <t>Your immediate coordinator at Desjardins must sign the expense report for the expenses to be reimbursed.</t>
    </r>
  </si>
  <si>
    <t>GUIDE TO REIMBURSABLE EXPENSES FOR CONSULTANTS</t>
  </si>
  <si>
    <t>Statement</t>
  </si>
  <si>
    <t xml:space="preserve">In the interest of fairness to Desjardins employees and consultants, the Guide to Reimbursable Expenses for Consultants explains the impartial reimbursement of expenses incurred by consultants and advisors in carrying out their duties based on the least-cost model. </t>
  </si>
  <si>
    <t xml:space="preserve">Responsibilities </t>
  </si>
  <si>
    <t>Desjardins coordinators are responsible for applying the specified standards and rates for consultants who are required to travel to fulfil a mandate.</t>
  </si>
  <si>
    <t>Consultants must prepare the Consultant expense report and get approval from their immediate Desjardins coordinator overseeing their mandate.</t>
  </si>
  <si>
    <t>Consulting firms then produce and send invoices of these approved expenses to Desjardins.</t>
  </si>
  <si>
    <t>Application rules</t>
  </si>
  <si>
    <t xml:space="preserve">In line with our contract conditions, consultants will not be reimbursed for personal expenses incurred outside of their mandate. However, consultants will be reimbursed any business expenses, such as transportation costs, meals and lodging, if they’re incurred as a result of a specific request made by Desjardins and approved ahead of time. For reimbursement details, see the section on allowances, below. </t>
  </si>
  <si>
    <t xml:space="preserve">To receive a reimbursement, consultants must complete the Consultant expense report, which is an Excel chart available in the Supplier centre*, and attach all necessary receipts and have them approved by the coordinator overseeing their mandate. </t>
  </si>
  <si>
    <t xml:space="preserve">Once the expense report is approved, consultants are responsible for sending it to their respective consulting firms for monthly billing purposes. </t>
  </si>
  <si>
    <t>*https://www.desjardins.com/ca/about-us/supplier-centre/purchase-request-to-payment/index.jsp</t>
  </si>
  <si>
    <t>Booking travel</t>
  </si>
  <si>
    <t xml:space="preserve">According to travel management rules, consultants must book their own hotel rooms, car rentals, and reserve their bus, train and plane tickets for any business travel requested and approved by their immediate Desjardins coordinator. </t>
  </si>
  <si>
    <t>On-call rates</t>
  </si>
  <si>
    <t>Consultants on call must add 1 hour at the regular hourly rate to their timesheet for every 8 hours they were on call.</t>
  </si>
  <si>
    <t>Reimbursable expenses (Rates subject to change without notice)</t>
  </si>
  <si>
    <t xml:space="preserve">Lump sum allowance for meals (no receipts required): </t>
  </si>
  <si>
    <t xml:space="preserve">Breakfast: $ 12 </t>
  </si>
  <si>
    <t xml:space="preserve">Lunch:      $ 18 </t>
  </si>
  <si>
    <t xml:space="preserve">Dinner:     $ 32 </t>
  </si>
  <si>
    <t>Lump sum allowances for meals and travel outside of Canada will be paid in Canadian dollars and are based on the exchange rate of the foreign currency that was in effect on the day the expense was incurred.</t>
  </si>
  <si>
    <t xml:space="preserve">Example of a lump sum allowance for a breakfast in the United States on March 21, 2022 </t>
  </si>
  <si>
    <t xml:space="preserve"> </t>
  </si>
  <si>
    <t>US$12 x exchange rate of 1.2593 in effect on the expense date or the rate shown on your credit card statement = C$15.11</t>
  </si>
  <si>
    <t>1 https://www.bankofcanada.ca/rates/exchange/daily-exchange-rates</t>
  </si>
  <si>
    <t xml:space="preserve">In the expense statement: </t>
  </si>
  <si>
    <t>·       Select United States in the Province field for the expenses line</t>
  </si>
  <si>
    <t>·       Enter the expense date</t>
  </si>
  <si>
    <t>·       Enter the expense amount in Canadian dollars, which would be $15.11, not $12</t>
  </si>
  <si>
    <t>·       Enter the exchange rate on the expense date in the Comments field for reference</t>
  </si>
  <si>
    <t>Overnight stays</t>
  </si>
  <si>
    <t xml:space="preserve">Consultants must stay at a hotel mentioned on the list on the Employee Portal. They need to mention the reservation code, if applicable, or request the Desjardins preferred rate. Hotel expenses are reimbursed on presentation of original receipts, based on the single-occupancy rate for a standard room. Room upgrades are at the consultant’s expense.  </t>
  </si>
  <si>
    <t>Transportation </t>
  </si>
  <si>
    <t>Desjardins encourages consultants to use public transportation. Consultants may choose from the following transportation options:</t>
  </si>
  <si>
    <t>Public transportation (e.g., bus, train, metro, Bixi)</t>
  </si>
  <si>
    <t xml:space="preserve">Short-term car rental with an approved Desjardins supplier (insurance is NOT automatically included—it must be purchased in addition to the rental) </t>
  </si>
  <si>
    <t>Personal vehicle</t>
  </si>
  <si>
    <t>Air travel (to take advantage of Desjardins rates, book with accredited agency)</t>
  </si>
  <si>
    <t xml:space="preserve">* Please note that the Desjardins shuttle is for the exclusive use of Desjardins Group employees. </t>
  </si>
  <si>
    <t>Consultants must reduce the number of hours billed for each hour spent travelling by half, where applicable.</t>
  </si>
  <si>
    <t xml:space="preserve">Using a personal vehicle   </t>
  </si>
  <si>
    <t>Consultants who use their personal vehicles for business purposes are responsible for taking out the necessary insurance to protect themselves and their passengers. Desjardins will not reimburse insurance premiums for a personal vehicle or costs to repair damage from an accident that occurred while the vehicle was being used for business purposes.</t>
  </si>
  <si>
    <t>Lump sum allowance for the Lévis/Quebec City - Montreal corridor</t>
  </si>
  <si>
    <t xml:space="preserve">The allowance covers all expenses that come with using a personal vehicle, in particular, maintenance costs, wear and tear and gas. </t>
  </si>
  <si>
    <t>Additional travel reimbursed based on number of kilometres covered</t>
  </si>
  <si>
    <t>To calculate total kilometres travelled, use the shortest distance for a return trip between your start and end points.</t>
  </si>
  <si>
    <t xml:space="preserve">Hotels with preferred rates </t>
  </si>
  <si>
    <t xml:space="preserve">Rates are for standard rooms on a single-occupancy basis (plus taxes). Reservations are always guaranteed. Any cancellations must be made at least 24 hours in advance to avoid being billed. Better rates may be available during the off-season, weekends, or for other reasons. </t>
  </si>
  <si>
    <t>Desjardins is not responsible for any changes that may occur during the year or for any restrictions the hotels impose.</t>
  </si>
  <si>
    <t>Call the Procurement and Payments Centre of Expertise at 514-281-7141 or toll-free at 1-855-340-4222.</t>
  </si>
  <si>
    <t>Perdiem</t>
  </si>
  <si>
    <t>Prov</t>
  </si>
  <si>
    <t>Taux prov</t>
  </si>
  <si>
    <t>Jour</t>
  </si>
  <si>
    <t>mois</t>
  </si>
  <si>
    <t>année</t>
  </si>
  <si>
    <t>avant 1/6/2018</t>
  </si>
  <si>
    <t>après 1/6/2018</t>
  </si>
  <si>
    <t>Colombie Britanique</t>
  </si>
  <si>
    <t>Alberta</t>
  </si>
  <si>
    <t>Saskatchewan</t>
  </si>
  <si>
    <t xml:space="preserve">KM-CARPOOLING ALL VEHICLE TYPES </t>
  </si>
  <si>
    <t>Manitoba</t>
  </si>
  <si>
    <t>KM-PERSONAL ELECTRIC VEHICLE</t>
  </si>
  <si>
    <t>Ontario</t>
  </si>
  <si>
    <t>KM-PERSONAL GAS-POWERED VEHICLE</t>
  </si>
  <si>
    <t>Québec</t>
  </si>
  <si>
    <t>KM-PERSONAL HYBRID VEHICLE</t>
  </si>
  <si>
    <t>Nouveau Brunswick</t>
  </si>
  <si>
    <t>Nouvelle Écosse</t>
  </si>
  <si>
    <t>Prince Édouard</t>
  </si>
  <si>
    <t>Terre-Neuve</t>
  </si>
  <si>
    <t xml:space="preserve">Yukon </t>
  </si>
  <si>
    <t>Nunavut</t>
  </si>
  <si>
    <t>Territoires Nord-Ouest</t>
  </si>
  <si>
    <t>Etats-Unis</t>
  </si>
  <si>
    <t>Europe</t>
  </si>
  <si>
    <r>
      <t>2.</t>
    </r>
    <r>
      <rPr>
        <sz val="7"/>
        <color rgb="FF000000"/>
        <rFont val="Times New Roman"/>
        <family val="1"/>
      </rPr>
      <t xml:space="preserve">      </t>
    </r>
    <r>
      <rPr>
        <sz val="11"/>
        <color rgb="FF000000"/>
        <rFont val="Calibri"/>
        <family val="2"/>
        <scheme val="minor"/>
      </rPr>
      <t xml:space="preserve">For travel </t>
    </r>
    <r>
      <rPr>
        <b/>
        <sz val="11"/>
        <color rgb="FF000000"/>
        <rFont val="Calibri"/>
        <family val="2"/>
        <scheme val="minor"/>
      </rPr>
      <t>between Montréal–Lévis/Quebec City</t>
    </r>
    <r>
      <rPr>
        <sz val="11"/>
        <color rgb="FF000000"/>
        <rFont val="Calibri"/>
        <family val="2"/>
        <scheme val="minor"/>
      </rPr>
      <t>, enter the lump sum allowance of $110 or $140 in case of carpooling.</t>
    </r>
  </si>
  <si>
    <t>Gasoline-powered vehicle             0.43 $ &lt; March 28, 2022 &gt;= 0.48 $ &lt; November 22, 2022 &gt;= 0.52 $</t>
  </si>
  <si>
    <t>Carpooling (all vehicle types)        0.53 $ &lt; March 28,  2022 &gt;= 0.58 $ &lt; November 22, 2022 &gt;= 0.62 $</t>
  </si>
  <si>
    <t>Hybrid vehicle                                    0 $ &lt; March 28,  2022 &gt;= 0.53 $ &lt; November 22, 2022 &gt;= 0.57 $</t>
  </si>
  <si>
    <t>Electric vehicle                                   0 $ &lt; March 28,  2022 &gt;= 0.58 $ &lt; November 22, 2022 &gt;= 0.62 $</t>
  </si>
  <si>
    <t>2022-03-28</t>
  </si>
  <si>
    <t>2018-01-01</t>
  </si>
  <si>
    <t>0-Expense Type</t>
  </si>
  <si>
    <t>LUMP SUM ALLOWANCE (LÉVIS/QC-MTL)</t>
  </si>
  <si>
    <t>LUMP SUM ALLOWANCE CARPOOLING (LV/QC -MTL)</t>
  </si>
  <si>
    <t>0-Index</t>
  </si>
  <si>
    <t>Index</t>
  </si>
  <si>
    <t>Row</t>
  </si>
  <si>
    <t>Col</t>
  </si>
  <si>
    <t>Value</t>
  </si>
  <si>
    <t>When using a personal vehicle, consultants will be reimbursed $0.52 for each kilometre travelled in a gasoline-powered vehicle (minimum of $5.00 per day). When carpooling (all vehicle types) or using an electric vehicle on your own, an additional $0.10 per kilometre is granted. A refund of $0.57 per kilometre is allowed for the use of a hybrid vehicle.</t>
  </si>
  <si>
    <t>Once the consultant’s immediate coordinator at Desjardins has approved payment, a lump sum allowance of $110 is awarded when they use their personal vehicle for a return trip on the Lévis/Quebec City - Montreal corridor. An extra $30 if carpooling.</t>
  </si>
  <si>
    <t>2022-11-01</t>
  </si>
  <si>
    <t xml:space="preserve">     Consultants expense report (version Dec.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</si>
</sst>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 #,##0.00_)\ &quot;$&quot;_ ;_ * \(#,##0.00\)\ &quot;$&quot;_ ;_ * &quot;-&quot;??_)\ &quot;$&quot;_ ;_ @_ "/>
    <numFmt numFmtId="164" formatCode="0.0000%"/>
    <numFmt numFmtId="165" formatCode="[$$-1009]#,##0.00"/>
    <numFmt numFmtId="166" formatCode="#,##0.0_);\(#,##0.0\)"/>
  </numFmts>
  <fonts count="29" x14ac:knownFonts="1">
    <font>
      <sz val="11"/>
      <color theme="1"/>
      <name val="Calibri"/>
      <family val="2"/>
      <scheme val="minor"/>
    </font>
    <font>
      <sz val="11"/>
      <color theme="1"/>
      <name val="Calibri"/>
      <family val="2"/>
      <scheme val="minor"/>
    </font>
    <font>
      <sz val="12"/>
      <name val="Arial"/>
      <family val="2"/>
    </font>
    <font>
      <b/>
      <i/>
      <sz val="14"/>
      <color indexed="8"/>
      <name val="Arial"/>
      <family val="2"/>
    </font>
    <font>
      <b/>
      <sz val="14"/>
      <name val="Arial"/>
      <family val="2"/>
    </font>
    <font>
      <sz val="14"/>
      <name val="Arial"/>
      <family val="2"/>
    </font>
    <font>
      <b/>
      <i/>
      <sz val="14"/>
      <name val="Arial"/>
      <family val="2"/>
    </font>
    <font>
      <sz val="14"/>
      <color theme="1"/>
      <name val="Calibri"/>
      <family val="2"/>
      <scheme val="minor"/>
    </font>
    <font>
      <b/>
      <sz val="14"/>
      <color indexed="8"/>
      <name val="Arial"/>
      <family val="2"/>
    </font>
    <font>
      <sz val="14"/>
      <color indexed="10"/>
      <name val="Arial"/>
      <family val="2"/>
    </font>
    <font>
      <b/>
      <i/>
      <u/>
      <sz val="11"/>
      <name val="Arial"/>
      <family val="2"/>
    </font>
    <font>
      <b/>
      <sz val="16"/>
      <name val="Arial"/>
      <family val="2"/>
    </font>
    <font>
      <sz val="16"/>
      <color theme="1"/>
      <name val="Calibri"/>
      <family val="2"/>
      <scheme val="minor"/>
    </font>
    <font>
      <b/>
      <sz val="11"/>
      <color theme="1"/>
      <name val="Calibri"/>
      <family val="2"/>
      <scheme val="minor"/>
    </font>
    <font>
      <b/>
      <sz val="14"/>
      <color rgb="FFFF0000"/>
      <name val="Arial"/>
      <family val="2"/>
    </font>
    <font>
      <b/>
      <sz val="14"/>
      <color rgb="FF92D050"/>
      <name val="Arial"/>
      <family val="2"/>
    </font>
    <font>
      <b/>
      <sz val="16"/>
      <color rgb="FF00B050"/>
      <name val="Arial"/>
      <family val="2"/>
    </font>
    <font>
      <sz val="11"/>
      <color rgb="FF00B050"/>
      <name val="Calibri"/>
      <family val="2"/>
      <scheme val="minor"/>
    </font>
    <font>
      <b/>
      <sz val="11"/>
      <color rgb="FF00B050"/>
      <name val="Calibri"/>
      <family val="2"/>
      <scheme val="minor"/>
    </font>
    <font>
      <sz val="12"/>
      <color rgb="FF00B050"/>
      <name val="Arial"/>
      <family val="2"/>
    </font>
    <font>
      <u/>
      <sz val="12"/>
      <color rgb="FF0000FF"/>
      <name val="Arial"/>
      <family val="2"/>
    </font>
    <font>
      <sz val="11"/>
      <color rgb="FF000000"/>
      <name val="Calibri"/>
      <family val="2"/>
      <scheme val="minor"/>
    </font>
    <font>
      <sz val="7"/>
      <color rgb="FF000000"/>
      <name val="Times New Roman"/>
      <family val="1"/>
    </font>
    <font>
      <b/>
      <sz val="11"/>
      <color rgb="FF000000"/>
      <name val="Calibri"/>
      <family val="2"/>
      <scheme val="minor"/>
    </font>
    <font>
      <b/>
      <sz val="18"/>
      <color theme="3"/>
      <name val="Calibri"/>
      <family val="2"/>
      <scheme val="minor"/>
    </font>
    <font>
      <b/>
      <sz val="11"/>
      <color theme="4"/>
      <name val="Calibri"/>
      <family val="2"/>
      <scheme val="minor"/>
    </font>
    <font>
      <sz val="11"/>
      <color rgb="FF000000"/>
      <name val="Arial"/>
      <family val="2"/>
    </font>
    <font>
      <u/>
      <sz val="11"/>
      <color theme="10"/>
      <name val="Calibri"/>
      <family val="2"/>
      <scheme val="minor"/>
    </font>
    <font>
      <sz val="14"/>
      <name val="Arial"/>
    </font>
  </fonts>
  <fills count="6">
    <fill>
      <patternFill patternType="none"/>
    </fill>
    <fill>
      <patternFill patternType="gray125"/>
    </fill>
    <fill>
      <patternFill patternType="solid">
        <fgColor theme="0"/>
        <bgColor indexed="64"/>
      </patternFill>
    </fill>
    <fill>
      <patternFill patternType="solid">
        <fgColor rgb="FFCCFFCD"/>
        <bgColor indexed="64"/>
      </patternFill>
    </fill>
    <fill>
      <patternFill patternType="solid">
        <fgColor theme="0" tint="-4.9989318521683403E-2"/>
        <bgColor indexed="64"/>
      </patternFill>
    </fill>
    <fill>
      <patternFill patternType="solid">
        <fgColor rgb="FFFFFF00"/>
        <bgColor indexed="64"/>
      </patternFill>
    </fill>
  </fills>
  <borders count="109">
    <border>
      <left/>
      <right/>
      <top/>
      <bottom/>
      <diagonal/>
    </border>
    <border>
      <left style="medium">
        <color indexed="8"/>
      </left>
      <right/>
      <top style="medium">
        <color indexed="8"/>
      </top>
      <bottom/>
      <diagonal/>
    </border>
    <border>
      <left/>
      <right/>
      <top style="medium">
        <color indexed="8"/>
      </top>
      <bottom/>
      <diagonal/>
    </border>
    <border>
      <left style="medium">
        <color indexed="8"/>
      </left>
      <right/>
      <top/>
      <bottom/>
      <diagonal/>
    </border>
    <border>
      <left style="thin">
        <color indexed="8"/>
      </left>
      <right/>
      <top style="thin">
        <color indexed="8"/>
      </top>
      <bottom/>
      <diagonal/>
    </border>
    <border>
      <left/>
      <right/>
      <top style="thin">
        <color indexed="8"/>
      </top>
      <bottom/>
      <diagonal/>
    </border>
    <border>
      <left style="medium">
        <color indexed="8"/>
      </left>
      <right/>
      <top/>
      <bottom style="medium">
        <color indexed="8"/>
      </bottom>
      <diagonal/>
    </border>
    <border>
      <left/>
      <right/>
      <top/>
      <bottom style="medium">
        <color indexed="8"/>
      </bottom>
      <diagonal/>
    </border>
    <border>
      <left/>
      <right style="medium">
        <color indexed="8"/>
      </right>
      <top style="medium">
        <color indexed="8"/>
      </top>
      <bottom/>
      <diagonal/>
    </border>
    <border>
      <left/>
      <right style="medium">
        <color indexed="8"/>
      </right>
      <top/>
      <bottom style="medium">
        <color indexed="8"/>
      </bottom>
      <diagonal/>
    </border>
    <border>
      <left style="thin">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right/>
      <top/>
      <bottom style="thin">
        <color indexed="8"/>
      </bottom>
      <diagonal/>
    </border>
    <border>
      <left/>
      <right style="medium">
        <color indexed="8"/>
      </right>
      <top/>
      <bottom/>
      <diagonal/>
    </border>
    <border>
      <left/>
      <right style="medium">
        <color indexed="8"/>
      </right>
      <top/>
      <bottom style="thin">
        <color indexed="8"/>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8"/>
      </right>
      <top/>
      <bottom style="medium">
        <color indexed="64"/>
      </bottom>
      <diagonal/>
    </border>
    <border>
      <left/>
      <right style="thin">
        <color indexed="64"/>
      </right>
      <top/>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8"/>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style="medium">
        <color indexed="8"/>
      </top>
      <bottom/>
      <diagonal/>
    </border>
    <border>
      <left/>
      <right style="medium">
        <color indexed="64"/>
      </right>
      <top/>
      <bottom style="medium">
        <color indexed="8"/>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8"/>
      </bottom>
      <diagonal/>
    </border>
    <border>
      <left style="medium">
        <color indexed="8"/>
      </left>
      <right/>
      <top style="hair">
        <color indexed="8"/>
      </top>
      <bottom style="hair">
        <color indexed="8"/>
      </bottom>
      <diagonal/>
    </border>
    <border>
      <left style="thin">
        <color indexed="64"/>
      </left>
      <right style="thin">
        <color indexed="64"/>
      </right>
      <top style="hair">
        <color indexed="8"/>
      </top>
      <bottom style="hair">
        <color indexed="8"/>
      </bottom>
      <diagonal/>
    </border>
    <border>
      <left style="thin">
        <color indexed="8"/>
      </left>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medium">
        <color indexed="8"/>
      </left>
      <right/>
      <top style="hair">
        <color indexed="8"/>
      </top>
      <bottom style="medium">
        <color indexed="8"/>
      </bottom>
      <diagonal/>
    </border>
    <border>
      <left/>
      <right style="medium">
        <color indexed="8"/>
      </right>
      <top style="hair">
        <color indexed="8"/>
      </top>
      <bottom style="hair">
        <color indexed="8"/>
      </bottom>
      <diagonal/>
    </border>
    <border>
      <left/>
      <right/>
      <top style="hair">
        <color indexed="8"/>
      </top>
      <bottom style="hair">
        <color indexed="8"/>
      </bottom>
      <diagonal/>
    </border>
    <border>
      <left style="thin">
        <color indexed="64"/>
      </left>
      <right style="thin">
        <color indexed="64"/>
      </right>
      <top style="hair">
        <color indexed="8"/>
      </top>
      <bottom style="medium">
        <color indexed="8"/>
      </bottom>
      <diagonal/>
    </border>
    <border>
      <left style="medium">
        <color indexed="8"/>
      </left>
      <right style="medium">
        <color indexed="64"/>
      </right>
      <top/>
      <bottom/>
      <diagonal/>
    </border>
    <border>
      <left style="medium">
        <color indexed="8"/>
      </left>
      <right style="medium">
        <color indexed="64"/>
      </right>
      <top/>
      <bottom style="medium">
        <color indexed="64"/>
      </bottom>
      <diagonal/>
    </border>
    <border>
      <left/>
      <right style="medium">
        <color indexed="64"/>
      </right>
      <top style="hair">
        <color indexed="8"/>
      </top>
      <bottom style="hair">
        <color indexed="8"/>
      </bottom>
      <diagonal/>
    </border>
    <border>
      <left style="medium">
        <color indexed="8"/>
      </left>
      <right/>
      <top style="thin">
        <color indexed="64"/>
      </top>
      <bottom/>
      <diagonal/>
    </border>
    <border>
      <left style="thin">
        <color indexed="64"/>
      </left>
      <right style="medium">
        <color indexed="64"/>
      </right>
      <top style="medium">
        <color indexed="64"/>
      </top>
      <bottom/>
      <diagonal/>
    </border>
    <border>
      <left/>
      <right/>
      <top style="hair">
        <color indexed="8"/>
      </top>
      <bottom style="medium">
        <color indexed="8"/>
      </bottom>
      <diagonal/>
    </border>
    <border>
      <left style="medium">
        <color indexed="8"/>
      </left>
      <right/>
      <top/>
      <bottom style="double">
        <color indexed="8"/>
      </bottom>
      <diagonal/>
    </border>
    <border>
      <left/>
      <right/>
      <top/>
      <bottom style="double">
        <color indexed="8"/>
      </bottom>
      <diagonal/>
    </border>
    <border>
      <left style="thin">
        <color indexed="64"/>
      </left>
      <right style="medium">
        <color indexed="8"/>
      </right>
      <top style="thin">
        <color indexed="64"/>
      </top>
      <bottom/>
      <diagonal/>
    </border>
    <border>
      <left style="thin">
        <color indexed="64"/>
      </left>
      <right style="medium">
        <color indexed="8"/>
      </right>
      <top/>
      <bottom style="thin">
        <color indexed="64"/>
      </bottom>
      <diagonal/>
    </border>
    <border>
      <left style="thin">
        <color indexed="64"/>
      </left>
      <right style="medium">
        <color indexed="8"/>
      </right>
      <top/>
      <bottom style="double">
        <color indexed="8"/>
      </bottom>
      <diagonal/>
    </border>
    <border>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style="medium">
        <color indexed="8"/>
      </left>
      <right style="thin">
        <color indexed="8"/>
      </right>
      <top style="hair">
        <color indexed="8"/>
      </top>
      <bottom style="hair">
        <color indexed="8"/>
      </bottom>
      <diagonal/>
    </border>
    <border>
      <left style="medium">
        <color indexed="64"/>
      </left>
      <right style="medium">
        <color indexed="64"/>
      </right>
      <top/>
      <bottom style="medium">
        <color indexed="8"/>
      </bottom>
      <diagonal/>
    </border>
    <border>
      <left style="medium">
        <color indexed="8"/>
      </left>
      <right style="medium">
        <color indexed="64"/>
      </right>
      <top style="medium">
        <color indexed="64"/>
      </top>
      <bottom/>
      <diagonal/>
    </border>
    <border>
      <left style="medium">
        <color indexed="8"/>
      </left>
      <right style="medium">
        <color indexed="8"/>
      </right>
      <top style="medium">
        <color indexed="64"/>
      </top>
      <bottom/>
      <diagonal/>
    </border>
    <border>
      <left style="medium">
        <color indexed="8"/>
      </left>
      <right style="thin">
        <color indexed="8"/>
      </right>
      <top/>
      <bottom/>
      <diagonal/>
    </border>
    <border>
      <left style="medium">
        <color indexed="8"/>
      </left>
      <right/>
      <top style="thin">
        <color indexed="8"/>
      </top>
      <bottom/>
      <diagonal/>
    </border>
    <border>
      <left style="thin">
        <color indexed="8"/>
      </left>
      <right style="thin">
        <color indexed="8"/>
      </right>
      <top style="hair">
        <color indexed="8"/>
      </top>
      <bottom style="hair">
        <color indexed="8"/>
      </bottom>
      <diagonal/>
    </border>
    <border>
      <left style="medium">
        <color indexed="8"/>
      </left>
      <right style="thin">
        <color indexed="8"/>
      </right>
      <top style="medium">
        <color indexed="8"/>
      </top>
      <bottom/>
      <diagonal/>
    </border>
    <border>
      <left style="medium">
        <color indexed="8"/>
      </left>
      <right style="thin">
        <color indexed="8"/>
      </right>
      <top/>
      <bottom style="medium">
        <color indexed="64"/>
      </bottom>
      <diagonal/>
    </border>
    <border>
      <left style="thin">
        <color indexed="8"/>
      </left>
      <right style="thin">
        <color indexed="8"/>
      </right>
      <top/>
      <bottom style="hair">
        <color indexed="8"/>
      </bottom>
      <diagonal/>
    </border>
    <border>
      <left/>
      <right style="thin">
        <color indexed="8"/>
      </right>
      <top style="hair">
        <color indexed="8"/>
      </top>
      <bottom style="hair">
        <color indexed="8"/>
      </bottom>
      <diagonal/>
    </border>
    <border>
      <left style="medium">
        <color indexed="8"/>
      </left>
      <right style="thin">
        <color indexed="8"/>
      </right>
      <top style="hair">
        <color indexed="8"/>
      </top>
      <bottom style="medium">
        <color indexed="8"/>
      </bottom>
      <diagonal/>
    </border>
    <border>
      <left style="thin">
        <color indexed="8"/>
      </left>
      <right style="medium">
        <color indexed="8"/>
      </right>
      <top style="hair">
        <color indexed="8"/>
      </top>
      <bottom style="medium">
        <color indexed="64"/>
      </bottom>
      <diagonal/>
    </border>
    <border>
      <left style="thin">
        <color indexed="8"/>
      </left>
      <right/>
      <top/>
      <bottom/>
      <diagonal/>
    </border>
    <border>
      <left style="thin">
        <color indexed="8"/>
      </left>
      <right/>
      <top/>
      <bottom style="thin">
        <color indexed="8"/>
      </bottom>
      <diagonal/>
    </border>
    <border>
      <left style="thin">
        <color indexed="8"/>
      </left>
      <right/>
      <top style="medium">
        <color indexed="8"/>
      </top>
      <bottom style="thin">
        <color indexed="8"/>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right/>
      <top style="double">
        <color indexed="8"/>
      </top>
      <bottom/>
      <diagonal/>
    </border>
    <border>
      <left/>
      <right style="medium">
        <color indexed="8"/>
      </right>
      <top style="double">
        <color indexed="8"/>
      </top>
      <bottom/>
      <diagonal/>
    </border>
    <border>
      <left style="thin">
        <color indexed="64"/>
      </left>
      <right style="thin">
        <color indexed="64"/>
      </right>
      <top style="hair">
        <color indexed="64"/>
      </top>
      <bottom style="hair">
        <color indexed="64"/>
      </bottom>
      <diagonal/>
    </border>
    <border>
      <left style="thin">
        <color indexed="8"/>
      </left>
      <right style="medium">
        <color indexed="8"/>
      </right>
      <top/>
      <bottom style="hair">
        <color indexed="8"/>
      </bottom>
      <diagonal/>
    </border>
    <border>
      <left style="thin">
        <color indexed="64"/>
      </left>
      <right style="thin">
        <color indexed="64"/>
      </right>
      <top style="hair">
        <color indexed="64"/>
      </top>
      <bottom style="medium">
        <color indexed="64"/>
      </bottom>
      <diagonal/>
    </border>
    <border>
      <left/>
      <right style="thin">
        <color indexed="64"/>
      </right>
      <top style="thin">
        <color indexed="8"/>
      </top>
      <bottom/>
      <diagonal/>
    </border>
    <border>
      <left style="thin">
        <color indexed="64"/>
      </left>
      <right style="thin">
        <color indexed="64"/>
      </right>
      <top style="thin">
        <color indexed="64"/>
      </top>
      <bottom style="thin">
        <color indexed="64"/>
      </bottom>
      <diagonal/>
    </border>
    <border>
      <left style="medium">
        <color indexed="64"/>
      </left>
      <right/>
      <top style="medium">
        <color indexed="8"/>
      </top>
      <bottom/>
      <diagonal/>
    </border>
    <border>
      <left/>
      <right style="thin">
        <color indexed="8"/>
      </right>
      <top style="medium">
        <color indexed="8"/>
      </top>
      <bottom/>
      <diagonal/>
    </border>
    <border>
      <left style="medium">
        <color indexed="8"/>
      </left>
      <right/>
      <top style="medium">
        <color indexed="64"/>
      </top>
      <bottom/>
      <diagonal/>
    </border>
    <border>
      <left/>
      <right/>
      <top style="medium">
        <color indexed="64"/>
      </top>
      <bottom/>
      <diagonal/>
    </border>
    <border>
      <left/>
      <right style="medium">
        <color indexed="8"/>
      </right>
      <top style="medium">
        <color indexed="64"/>
      </top>
      <bottom/>
      <diagonal/>
    </border>
    <border>
      <left style="medium">
        <color indexed="8"/>
      </left>
      <right/>
      <top/>
      <bottom style="hair">
        <color indexed="8"/>
      </bottom>
      <diagonal/>
    </border>
    <border>
      <left style="thin">
        <color indexed="8"/>
      </left>
      <right/>
      <top/>
      <bottom style="hair">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8"/>
      </right>
      <top/>
      <bottom/>
      <diagonal/>
    </border>
    <border>
      <left/>
      <right style="thin">
        <color indexed="8"/>
      </right>
      <top/>
      <bottom style="medium">
        <color indexed="64"/>
      </bottom>
      <diagonal/>
    </border>
    <border>
      <left/>
      <right/>
      <top/>
      <bottom style="hair">
        <color indexed="8"/>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8"/>
      </left>
      <right style="medium">
        <color indexed="8"/>
      </right>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4">
    <xf numFmtId="0" fontId="0" fillId="0" borderId="0"/>
    <xf numFmtId="44" fontId="1" fillId="0" borderId="0" applyFont="0" applyFill="0" applyBorder="0" applyAlignment="0" applyProtection="0"/>
    <xf numFmtId="0" fontId="2" fillId="0" borderId="0"/>
    <xf numFmtId="0" fontId="27" fillId="0" borderId="0" applyNumberFormat="0" applyFill="0" applyBorder="0" applyAlignment="0" applyProtection="0"/>
  </cellStyleXfs>
  <cellXfs count="250">
    <xf numFmtId="0" fontId="0" fillId="0" borderId="0" xfId="0"/>
    <xf numFmtId="0" fontId="2" fillId="0" borderId="0" xfId="2"/>
    <xf numFmtId="164" fontId="2" fillId="0" borderId="0" xfId="2" applyNumberFormat="1"/>
    <xf numFmtId="0" fontId="3" fillId="0" borderId="0" xfId="2" applyFont="1" applyAlignment="1">
      <alignment horizontal="centerContinuous"/>
    </xf>
    <xf numFmtId="4" fontId="4" fillId="0" borderId="35" xfId="2" applyNumberFormat="1" applyFont="1" applyBorder="1" applyAlignment="1">
      <alignment vertical="center"/>
    </xf>
    <xf numFmtId="0" fontId="4" fillId="0" borderId="35" xfId="2" applyFont="1" applyBorder="1" applyAlignment="1">
      <alignment vertical="center"/>
    </xf>
    <xf numFmtId="0" fontId="6" fillId="0" borderId="17" xfId="2" applyFont="1" applyBorder="1" applyAlignment="1" applyProtection="1">
      <alignment horizontal="right"/>
      <protection locked="0"/>
    </xf>
    <xf numFmtId="0" fontId="6" fillId="0" borderId="0" xfId="2" applyFont="1" applyAlignment="1" applyProtection="1">
      <alignment horizontal="right"/>
      <protection locked="0"/>
    </xf>
    <xf numFmtId="0" fontId="4" fillId="0" borderId="52" xfId="2" applyFont="1" applyBorder="1" applyAlignment="1" applyProtection="1">
      <alignment horizontal="right"/>
      <protection locked="0"/>
    </xf>
    <xf numFmtId="0" fontId="6" fillId="3" borderId="10" xfId="2" applyFont="1" applyFill="1" applyBorder="1" applyAlignment="1">
      <alignment horizontal="left" vertical="center"/>
    </xf>
    <xf numFmtId="0" fontId="4" fillId="0" borderId="16" xfId="2" applyFont="1" applyBorder="1"/>
    <xf numFmtId="0" fontId="4" fillId="0" borderId="18" xfId="2" applyFont="1" applyBorder="1"/>
    <xf numFmtId="0" fontId="5" fillId="0" borderId="0" xfId="2" applyFont="1"/>
    <xf numFmtId="0" fontId="7" fillId="0" borderId="0" xfId="0" applyFont="1"/>
    <xf numFmtId="0" fontId="4" fillId="0" borderId="0" xfId="2" applyFont="1"/>
    <xf numFmtId="0" fontId="5" fillId="0" borderId="16" xfId="2" applyFont="1" applyBorder="1" applyProtection="1">
      <protection locked="0"/>
    </xf>
    <xf numFmtId="0" fontId="7" fillId="0" borderId="17" xfId="0" applyFont="1" applyBorder="1"/>
    <xf numFmtId="0" fontId="4" fillId="0" borderId="18" xfId="2" applyFont="1" applyBorder="1" applyProtection="1">
      <protection locked="0"/>
    </xf>
    <xf numFmtId="0" fontId="8" fillId="0" borderId="0" xfId="2" applyFont="1" applyAlignment="1">
      <alignment horizontal="centerContinuous"/>
    </xf>
    <xf numFmtId="0" fontId="5" fillId="0" borderId="31" xfId="2" applyFont="1" applyBorder="1" applyProtection="1">
      <protection locked="0"/>
    </xf>
    <xf numFmtId="0" fontId="5" fillId="0" borderId="37" xfId="2" applyFont="1" applyBorder="1" applyAlignment="1" applyProtection="1">
      <alignment horizontal="center"/>
      <protection locked="0"/>
    </xf>
    <xf numFmtId="0" fontId="5" fillId="0" borderId="38" xfId="2" applyFont="1" applyBorder="1" applyAlignment="1" applyProtection="1">
      <alignment horizontal="center"/>
      <protection locked="0"/>
    </xf>
    <xf numFmtId="0" fontId="5" fillId="0" borderId="47" xfId="2" applyFont="1" applyBorder="1" applyProtection="1">
      <protection locked="0"/>
    </xf>
    <xf numFmtId="3" fontId="5" fillId="0" borderId="43" xfId="2" applyNumberFormat="1" applyFont="1" applyBorder="1" applyProtection="1">
      <protection locked="0"/>
    </xf>
    <xf numFmtId="4" fontId="5" fillId="0" borderId="37" xfId="2" applyNumberFormat="1" applyFont="1" applyBorder="1" applyProtection="1">
      <protection locked="0"/>
    </xf>
    <xf numFmtId="4" fontId="5" fillId="0" borderId="39" xfId="2" applyNumberFormat="1" applyFont="1" applyBorder="1" applyProtection="1">
      <protection locked="0"/>
    </xf>
    <xf numFmtId="4" fontId="5" fillId="0" borderId="40" xfId="2" applyNumberFormat="1" applyFont="1" applyBorder="1" applyProtection="1">
      <protection locked="0"/>
    </xf>
    <xf numFmtId="0" fontId="5" fillId="0" borderId="41" xfId="2" applyFont="1" applyBorder="1" applyAlignment="1" applyProtection="1">
      <alignment horizontal="center"/>
      <protection locked="0"/>
    </xf>
    <xf numFmtId="0" fontId="5" fillId="0" borderId="44" xfId="2" applyFont="1" applyBorder="1" applyAlignment="1" applyProtection="1">
      <alignment horizontal="center"/>
      <protection locked="0"/>
    </xf>
    <xf numFmtId="3" fontId="5" fillId="0" borderId="50" xfId="2" applyNumberFormat="1" applyFont="1" applyBorder="1" applyProtection="1">
      <protection locked="0"/>
    </xf>
    <xf numFmtId="0" fontId="5" fillId="0" borderId="2" xfId="2" applyFont="1" applyBorder="1"/>
    <xf numFmtId="0" fontId="4" fillId="0" borderId="2" xfId="2" applyFont="1" applyBorder="1"/>
    <xf numFmtId="0" fontId="6" fillId="3" borderId="11" xfId="2" applyFont="1" applyFill="1" applyBorder="1" applyAlignment="1">
      <alignment horizontal="left" vertical="center"/>
    </xf>
    <xf numFmtId="0" fontId="6" fillId="3" borderId="12" xfId="2" applyFont="1" applyFill="1" applyBorder="1" applyAlignment="1">
      <alignment horizontal="left" vertical="center"/>
    </xf>
    <xf numFmtId="0" fontId="5" fillId="0" borderId="2" xfId="2" applyFont="1" applyBorder="1" applyAlignment="1">
      <alignment horizontal="left" vertical="center"/>
    </xf>
    <xf numFmtId="0" fontId="4" fillId="0" borderId="2" xfId="2" applyFont="1" applyBorder="1" applyAlignment="1">
      <alignment horizontal="left" vertical="center"/>
    </xf>
    <xf numFmtId="0" fontId="5" fillId="0" borderId="2" xfId="2" applyFont="1" applyBorder="1" applyAlignment="1">
      <alignment horizontal="center" vertical="center"/>
    </xf>
    <xf numFmtId="0" fontId="5" fillId="0" borderId="8" xfId="2" applyFont="1" applyBorder="1" applyAlignment="1">
      <alignment horizontal="center" vertical="center"/>
    </xf>
    <xf numFmtId="0" fontId="5" fillId="0" borderId="48" xfId="2" applyFont="1" applyBorder="1" applyProtection="1">
      <protection locked="0"/>
    </xf>
    <xf numFmtId="0" fontId="5" fillId="0" borderId="17" xfId="2" applyFont="1" applyBorder="1" applyProtection="1">
      <protection locked="0"/>
    </xf>
    <xf numFmtId="0" fontId="5" fillId="0" borderId="5" xfId="2" applyFont="1" applyBorder="1" applyProtection="1">
      <protection locked="0"/>
    </xf>
    <xf numFmtId="0" fontId="5" fillId="0" borderId="3" xfId="2" applyFont="1" applyBorder="1" applyProtection="1">
      <protection locked="0"/>
    </xf>
    <xf numFmtId="0" fontId="5" fillId="0" borderId="0" xfId="2" applyFont="1" applyProtection="1">
      <protection locked="0"/>
    </xf>
    <xf numFmtId="0" fontId="5" fillId="0" borderId="19" xfId="2" applyFont="1" applyBorder="1" applyProtection="1">
      <protection locked="0"/>
    </xf>
    <xf numFmtId="0" fontId="5" fillId="0" borderId="17" xfId="2" applyFont="1" applyBorder="1"/>
    <xf numFmtId="0" fontId="5" fillId="0" borderId="51" xfId="2" applyFont="1" applyBorder="1" applyProtection="1">
      <protection locked="0"/>
    </xf>
    <xf numFmtId="0" fontId="5" fillId="0" borderId="52" xfId="2" applyFont="1" applyBorder="1" applyProtection="1">
      <protection locked="0"/>
    </xf>
    <xf numFmtId="0" fontId="7" fillId="0" borderId="52" xfId="0" applyFont="1" applyBorder="1"/>
    <xf numFmtId="0" fontId="5" fillId="0" borderId="20" xfId="2" applyFont="1" applyBorder="1" applyProtection="1">
      <protection locked="0"/>
    </xf>
    <xf numFmtId="0" fontId="5" fillId="0" borderId="21" xfId="2" applyFont="1" applyBorder="1" applyProtection="1">
      <protection locked="0"/>
    </xf>
    <xf numFmtId="0" fontId="9" fillId="0" borderId="0" xfId="2" applyFont="1" applyAlignment="1">
      <alignment horizontal="centerContinuous"/>
    </xf>
    <xf numFmtId="0" fontId="5" fillId="0" borderId="0" xfId="2" applyFont="1" applyAlignment="1">
      <alignment horizontal="centerContinuous"/>
    </xf>
    <xf numFmtId="4" fontId="5" fillId="0" borderId="59" xfId="2" applyNumberFormat="1" applyFont="1" applyBorder="1" applyProtection="1">
      <protection locked="0"/>
    </xf>
    <xf numFmtId="39" fontId="5" fillId="0" borderId="40" xfId="1" applyNumberFormat="1" applyFont="1" applyBorder="1" applyAlignment="1" applyProtection="1">
      <protection locked="0"/>
    </xf>
    <xf numFmtId="0" fontId="4" fillId="0" borderId="23" xfId="2" applyFont="1" applyBorder="1" applyAlignment="1" applyProtection="1">
      <alignment horizontal="left"/>
      <protection locked="0"/>
    </xf>
    <xf numFmtId="0" fontId="8" fillId="0" borderId="19" xfId="2" applyFont="1" applyBorder="1" applyAlignment="1" applyProtection="1">
      <alignment horizontal="center"/>
      <protection locked="0"/>
    </xf>
    <xf numFmtId="0" fontId="8" fillId="0" borderId="19" xfId="2" applyFont="1" applyBorder="1" applyAlignment="1">
      <alignment horizontal="center"/>
    </xf>
    <xf numFmtId="0" fontId="7" fillId="0" borderId="56" xfId="0" applyFont="1" applyBorder="1"/>
    <xf numFmtId="0" fontId="7" fillId="0" borderId="58" xfId="0" applyFont="1" applyBorder="1"/>
    <xf numFmtId="0" fontId="5" fillId="4" borderId="49" xfId="2" applyFont="1" applyFill="1" applyBorder="1"/>
    <xf numFmtId="0" fontId="4" fillId="4" borderId="3" xfId="2" applyFont="1" applyFill="1" applyBorder="1"/>
    <xf numFmtId="0" fontId="4" fillId="4" borderId="24" xfId="2" applyFont="1" applyFill="1" applyBorder="1"/>
    <xf numFmtId="0" fontId="4" fillId="4" borderId="24" xfId="2" applyFont="1" applyFill="1" applyBorder="1" applyAlignment="1">
      <alignment horizontal="center" vertical="center"/>
    </xf>
    <xf numFmtId="0" fontId="4" fillId="4" borderId="31" xfId="2" applyFont="1" applyFill="1" applyBorder="1" applyAlignment="1">
      <alignment horizontal="center" vertical="center"/>
    </xf>
    <xf numFmtId="0" fontId="4" fillId="4" borderId="3" xfId="2" applyFont="1" applyFill="1" applyBorder="1" applyAlignment="1">
      <alignment horizontal="center"/>
    </xf>
    <xf numFmtId="0" fontId="4" fillId="4" borderId="24" xfId="2" applyFont="1" applyFill="1" applyBorder="1" applyAlignment="1">
      <alignment horizontal="center"/>
    </xf>
    <xf numFmtId="0" fontId="5" fillId="4" borderId="3" xfId="2" applyFont="1" applyFill="1" applyBorder="1" applyAlignment="1">
      <alignment horizontal="center"/>
    </xf>
    <xf numFmtId="0" fontId="5" fillId="4" borderId="24" xfId="2" applyFont="1" applyFill="1" applyBorder="1" applyAlignment="1">
      <alignment horizontal="center"/>
    </xf>
    <xf numFmtId="0" fontId="4" fillId="4" borderId="34" xfId="2" applyFont="1" applyFill="1" applyBorder="1" applyAlignment="1">
      <alignment horizontal="center"/>
    </xf>
    <xf numFmtId="0" fontId="5" fillId="4" borderId="35" xfId="2" applyFont="1" applyFill="1" applyBorder="1" applyAlignment="1">
      <alignment vertical="center"/>
    </xf>
    <xf numFmtId="0" fontId="5" fillId="4" borderId="36" xfId="2" applyFont="1" applyFill="1" applyBorder="1" applyAlignment="1">
      <alignment vertical="center"/>
    </xf>
    <xf numFmtId="44" fontId="5" fillId="4" borderId="42" xfId="1" applyFont="1" applyFill="1" applyBorder="1" applyAlignment="1" applyProtection="1"/>
    <xf numFmtId="4" fontId="5" fillId="0" borderId="69" xfId="2" applyNumberFormat="1" applyFont="1" applyBorder="1" applyProtection="1">
      <protection locked="0"/>
    </xf>
    <xf numFmtId="4" fontId="5" fillId="0" borderId="70" xfId="2" applyNumberFormat="1" applyFont="1" applyBorder="1" applyProtection="1">
      <protection locked="0"/>
    </xf>
    <xf numFmtId="39" fontId="5" fillId="0" borderId="42" xfId="1" applyNumberFormat="1" applyFont="1" applyBorder="1" applyAlignment="1" applyProtection="1">
      <protection locked="0"/>
    </xf>
    <xf numFmtId="39" fontId="5" fillId="0" borderId="71" xfId="1" applyNumberFormat="1" applyFont="1" applyBorder="1" applyAlignment="1" applyProtection="1">
      <protection locked="0"/>
    </xf>
    <xf numFmtId="0" fontId="5" fillId="0" borderId="72" xfId="2" applyFont="1" applyBorder="1" applyProtection="1">
      <protection locked="0"/>
    </xf>
    <xf numFmtId="0" fontId="4" fillId="0" borderId="4" xfId="2" applyFont="1" applyBorder="1" applyProtection="1">
      <protection locked="0"/>
    </xf>
    <xf numFmtId="0" fontId="5" fillId="0" borderId="73" xfId="2" applyFont="1" applyBorder="1" applyProtection="1">
      <protection locked="0"/>
    </xf>
    <xf numFmtId="0" fontId="5" fillId="0" borderId="13" xfId="2" applyFont="1" applyBorder="1" applyProtection="1">
      <protection locked="0"/>
    </xf>
    <xf numFmtId="0" fontId="5" fillId="0" borderId="15" xfId="2" applyFont="1" applyBorder="1" applyProtection="1">
      <protection locked="0"/>
    </xf>
    <xf numFmtId="0" fontId="5" fillId="0" borderId="74" xfId="2" applyFont="1" applyBorder="1" applyProtection="1">
      <protection locked="0"/>
    </xf>
    <xf numFmtId="0" fontId="5" fillId="0" borderId="75" xfId="2" applyFont="1" applyBorder="1" applyProtection="1">
      <protection locked="0"/>
    </xf>
    <xf numFmtId="0" fontId="5" fillId="0" borderId="76" xfId="2" applyFont="1" applyBorder="1" applyProtection="1">
      <protection locked="0"/>
    </xf>
    <xf numFmtId="0" fontId="5" fillId="0" borderId="0" xfId="2" applyFont="1" applyAlignment="1" applyProtection="1">
      <alignment horizontal="left"/>
      <protection locked="0"/>
    </xf>
    <xf numFmtId="0" fontId="4" fillId="0" borderId="0" xfId="2" applyFont="1" applyProtection="1">
      <protection locked="0"/>
    </xf>
    <xf numFmtId="4" fontId="5" fillId="0" borderId="80" xfId="2" applyNumberFormat="1" applyFont="1" applyBorder="1" applyProtection="1">
      <protection locked="0"/>
    </xf>
    <xf numFmtId="0" fontId="5" fillId="0" borderId="79" xfId="2" applyFont="1" applyBorder="1" applyAlignment="1" applyProtection="1">
      <alignment horizontal="center"/>
      <protection locked="0"/>
    </xf>
    <xf numFmtId="0" fontId="5" fillId="0" borderId="81" xfId="2" applyFont="1" applyBorder="1" applyAlignment="1" applyProtection="1">
      <alignment horizontal="center"/>
      <protection locked="0"/>
    </xf>
    <xf numFmtId="0" fontId="17" fillId="0" borderId="0" xfId="0" applyFont="1"/>
    <xf numFmtId="0" fontId="19" fillId="0" borderId="0" xfId="2" applyFont="1"/>
    <xf numFmtId="0" fontId="19" fillId="0" borderId="0" xfId="2" applyFont="1" applyAlignment="1">
      <alignment wrapText="1"/>
    </xf>
    <xf numFmtId="0" fontId="20" fillId="0" borderId="0" xfId="0" applyFont="1" applyAlignment="1">
      <alignment vertical="center"/>
    </xf>
    <xf numFmtId="0" fontId="21" fillId="0" borderId="0" xfId="0" applyFont="1" applyAlignment="1">
      <alignment horizontal="left" vertical="center" indent="5"/>
    </xf>
    <xf numFmtId="0" fontId="21" fillId="0" borderId="0" xfId="0" applyFont="1" applyAlignment="1">
      <alignment horizontal="left" vertical="center" wrapText="1" indent="5"/>
    </xf>
    <xf numFmtId="0" fontId="24" fillId="0" borderId="0" xfId="0" applyFont="1"/>
    <xf numFmtId="0" fontId="25" fillId="0" borderId="0" xfId="0" applyFont="1"/>
    <xf numFmtId="0" fontId="0" fillId="0" borderId="0" xfId="0" applyAlignment="1">
      <alignment wrapText="1"/>
    </xf>
    <xf numFmtId="0" fontId="26" fillId="0" borderId="0" xfId="0" applyFont="1" applyAlignment="1">
      <alignment horizontal="justify" vertical="center"/>
    </xf>
    <xf numFmtId="0" fontId="27" fillId="0" borderId="0" xfId="3" applyAlignment="1">
      <alignment wrapText="1"/>
    </xf>
    <xf numFmtId="0" fontId="4" fillId="4" borderId="0" xfId="2" applyFont="1" applyFill="1" applyAlignment="1">
      <alignment horizontal="center" vertical="center"/>
    </xf>
    <xf numFmtId="0" fontId="5" fillId="4" borderId="35" xfId="2" applyFont="1" applyFill="1" applyBorder="1" applyAlignment="1">
      <alignment horizontal="center"/>
    </xf>
    <xf numFmtId="0" fontId="5" fillId="4" borderId="35" xfId="2" applyFont="1" applyFill="1" applyBorder="1" applyAlignment="1">
      <alignment horizontal="centerContinuous"/>
    </xf>
    <xf numFmtId="0" fontId="5" fillId="4" borderId="35" xfId="2" applyFont="1" applyFill="1" applyBorder="1"/>
    <xf numFmtId="0" fontId="4" fillId="0" borderId="57" xfId="2" applyFont="1" applyBorder="1" applyAlignment="1" applyProtection="1">
      <alignment horizontal="right"/>
      <protection locked="0"/>
    </xf>
    <xf numFmtId="166" fontId="5" fillId="0" borderId="65" xfId="1" applyNumberFormat="1" applyFont="1" applyFill="1" applyBorder="1" applyAlignment="1" applyProtection="1">
      <protection locked="0"/>
    </xf>
    <xf numFmtId="0" fontId="5" fillId="0" borderId="38" xfId="2" applyFont="1" applyBorder="1" applyProtection="1">
      <protection locked="0"/>
    </xf>
    <xf numFmtId="4" fontId="5" fillId="0" borderId="89" xfId="2" applyNumberFormat="1" applyFont="1" applyBorder="1" applyProtection="1">
      <protection locked="0"/>
    </xf>
    <xf numFmtId="4" fontId="5" fillId="0" borderId="90" xfId="2" applyNumberFormat="1" applyFont="1" applyBorder="1" applyProtection="1">
      <protection locked="0"/>
    </xf>
    <xf numFmtId="0" fontId="4" fillId="4" borderId="21" xfId="2" applyFont="1" applyFill="1" applyBorder="1" applyAlignment="1">
      <alignment horizontal="center" vertical="center"/>
    </xf>
    <xf numFmtId="3" fontId="5" fillId="0" borderId="101" xfId="2" applyNumberFormat="1" applyFont="1" applyBorder="1" applyProtection="1">
      <protection locked="0"/>
    </xf>
    <xf numFmtId="166" fontId="5" fillId="0" borderId="68" xfId="1" applyNumberFormat="1" applyFont="1" applyFill="1" applyBorder="1" applyAlignment="1" applyProtection="1">
      <protection locked="0"/>
    </xf>
    <xf numFmtId="165" fontId="4" fillId="4" borderId="83" xfId="2" applyNumberFormat="1" applyFont="1" applyFill="1" applyBorder="1" applyAlignment="1">
      <alignment horizontal="center" vertical="center" wrapText="1"/>
    </xf>
    <xf numFmtId="165" fontId="4" fillId="4" borderId="92" xfId="2" applyNumberFormat="1" applyFont="1" applyFill="1" applyBorder="1" applyAlignment="1">
      <alignment horizontal="center" vertical="center" wrapText="1"/>
    </xf>
    <xf numFmtId="165" fontId="4" fillId="4" borderId="97" xfId="2" applyNumberFormat="1" applyFont="1" applyFill="1" applyBorder="1" applyAlignment="1">
      <alignment horizontal="center" vertical="center" wrapText="1"/>
    </xf>
    <xf numFmtId="165" fontId="4" fillId="4" borderId="102" xfId="2" applyNumberFormat="1" applyFont="1" applyFill="1" applyBorder="1" applyAlignment="1">
      <alignment horizontal="center" vertical="center" wrapText="1"/>
    </xf>
    <xf numFmtId="165" fontId="4" fillId="4" borderId="103" xfId="2" applyNumberFormat="1" applyFont="1" applyFill="1" applyBorder="1" applyAlignment="1">
      <alignment horizontal="center" vertical="center" wrapText="1"/>
    </xf>
    <xf numFmtId="165" fontId="4" fillId="4" borderId="104" xfId="2" applyNumberFormat="1" applyFont="1" applyFill="1" applyBorder="1" applyAlignment="1">
      <alignment horizontal="center" vertical="center" wrapText="1"/>
    </xf>
    <xf numFmtId="44" fontId="4" fillId="4" borderId="34" xfId="1" applyFont="1" applyFill="1" applyBorder="1" applyAlignment="1">
      <alignment vertical="center"/>
    </xf>
    <xf numFmtId="44" fontId="4" fillId="4" borderId="87" xfId="1" applyFont="1" applyFill="1" applyBorder="1" applyAlignment="1">
      <alignment vertical="center"/>
    </xf>
    <xf numFmtId="44" fontId="5" fillId="4" borderId="107" xfId="1" applyFont="1" applyFill="1" applyBorder="1" applyAlignment="1">
      <alignment vertical="center"/>
    </xf>
    <xf numFmtId="44" fontId="5" fillId="4" borderId="21" xfId="1" applyFont="1" applyFill="1" applyBorder="1" applyAlignment="1">
      <alignment vertical="center"/>
    </xf>
    <xf numFmtId="0" fontId="2" fillId="0" borderId="0" xfId="2" applyFont="1"/>
    <xf numFmtId="0" fontId="4" fillId="4" borderId="2" xfId="2" applyFont="1" applyFill="1" applyBorder="1" applyAlignment="1">
      <alignment horizontal="right" vertical="center"/>
    </xf>
    <xf numFmtId="0" fontId="4" fillId="4" borderId="7" xfId="2" applyFont="1" applyFill="1" applyBorder="1" applyAlignment="1">
      <alignment horizontal="right" vertical="center"/>
    </xf>
    <xf numFmtId="165" fontId="4" fillId="4" borderId="92" xfId="2" applyNumberFormat="1" applyFont="1" applyFill="1" applyBorder="1" applyAlignment="1">
      <alignment horizontal="center" vertical="center" wrapText="1"/>
    </xf>
    <xf numFmtId="165" fontId="4" fillId="4" borderId="83" xfId="2" applyNumberFormat="1" applyFont="1" applyFill="1" applyBorder="1" applyAlignment="1">
      <alignment horizontal="center" vertical="center" wrapText="1"/>
    </xf>
    <xf numFmtId="165" fontId="4" fillId="4" borderId="97" xfId="2" applyNumberFormat="1" applyFont="1" applyFill="1" applyBorder="1" applyAlignment="1">
      <alignment horizontal="center" vertical="center" wrapText="1"/>
    </xf>
    <xf numFmtId="0" fontId="4" fillId="0" borderId="2" xfId="2" applyFont="1" applyBorder="1" applyAlignment="1">
      <alignment horizontal="right" vertical="center"/>
    </xf>
    <xf numFmtId="0" fontId="4" fillId="0" borderId="7" xfId="2" applyFont="1" applyBorder="1" applyAlignment="1">
      <alignment horizontal="right" vertical="center"/>
    </xf>
    <xf numFmtId="0" fontId="4" fillId="4" borderId="0" xfId="2" applyFont="1" applyFill="1" applyAlignment="1">
      <alignment horizontal="center" vertical="center"/>
    </xf>
    <xf numFmtId="49" fontId="0" fillId="0" borderId="0" xfId="0" applyNumberFormat="1"/>
    <xf numFmtId="3" fontId="4" fillId="2" borderId="0" xfId="2" applyNumberFormat="1" applyFont="1" applyFill="1" applyBorder="1" applyAlignment="1">
      <alignment horizontal="center" vertical="center"/>
    </xf>
    <xf numFmtId="0" fontId="28" fillId="5" borderId="79" xfId="2" applyFont="1" applyFill="1" applyBorder="1" applyAlignment="1">
      <alignment horizontal="center"/>
    </xf>
    <xf numFmtId="166" fontId="28" fillId="5" borderId="90" xfId="1" applyNumberFormat="1" applyFont="1" applyFill="1" applyBorder="1" applyProtection="1"/>
    <xf numFmtId="39" fontId="5" fillId="5" borderId="90" xfId="1" applyNumberFormat="1" applyFont="1" applyFill="1" applyBorder="1" applyAlignment="1"/>
    <xf numFmtId="166" fontId="28" fillId="5" borderId="90" xfId="1" applyNumberFormat="1" applyFont="1" applyFill="1" applyBorder="1"/>
    <xf numFmtId="39" fontId="28" fillId="5" borderId="90" xfId="1" applyNumberFormat="1" applyFont="1" applyFill="1" applyBorder="1"/>
    <xf numFmtId="0" fontId="5" fillId="4" borderId="87" xfId="2" applyFont="1" applyFill="1" applyBorder="1"/>
    <xf numFmtId="0" fontId="4" fillId="4" borderId="0" xfId="2" applyFont="1" applyFill="1" applyBorder="1" applyAlignment="1">
      <alignment horizontal="center" vertical="center"/>
    </xf>
    <xf numFmtId="0" fontId="5" fillId="5" borderId="101" xfId="2" applyFont="1" applyFill="1" applyBorder="1" applyProtection="1"/>
    <xf numFmtId="0" fontId="28" fillId="5" borderId="101" xfId="2" applyFont="1" applyFill="1" applyBorder="1"/>
    <xf numFmtId="44" fontId="5" fillId="4" borderId="80" xfId="1" applyFont="1" applyFill="1" applyBorder="1"/>
    <xf numFmtId="44" fontId="5" fillId="4" borderId="105" xfId="1" applyFont="1" applyFill="1" applyBorder="1"/>
    <xf numFmtId="44" fontId="4" fillId="4" borderId="27" xfId="1" applyFont="1" applyFill="1" applyBorder="1" applyAlignment="1" applyProtection="1">
      <alignment vertical="center"/>
    </xf>
    <xf numFmtId="44" fontId="4" fillId="4" borderId="60" xfId="1" applyFont="1" applyFill="1" applyBorder="1" applyAlignment="1" applyProtection="1">
      <alignment vertical="center"/>
    </xf>
    <xf numFmtId="3" fontId="4" fillId="2" borderId="84" xfId="2" applyNumberFormat="1" applyFont="1" applyFill="1" applyBorder="1" applyAlignment="1">
      <alignment horizontal="center" vertical="center"/>
    </xf>
    <xf numFmtId="3" fontId="4" fillId="2" borderId="2" xfId="2" applyNumberFormat="1" applyFont="1" applyFill="1" applyBorder="1" applyAlignment="1">
      <alignment horizontal="center" vertical="center"/>
    </xf>
    <xf numFmtId="3" fontId="4" fillId="2" borderId="36" xfId="2" applyNumberFormat="1" applyFont="1" applyFill="1" applyBorder="1" applyAlignment="1">
      <alignment horizontal="center" vertical="center"/>
    </xf>
    <xf numFmtId="3" fontId="4" fillId="2" borderId="7" xfId="2" applyNumberFormat="1" applyFont="1" applyFill="1" applyBorder="1" applyAlignment="1">
      <alignment horizontal="center" vertical="center"/>
    </xf>
    <xf numFmtId="0" fontId="4" fillId="4" borderId="93" xfId="2" applyFont="1" applyFill="1" applyBorder="1" applyAlignment="1">
      <alignment horizontal="center" vertical="center" wrapText="1"/>
    </xf>
    <xf numFmtId="0" fontId="4" fillId="4" borderId="95" xfId="2" applyFont="1" applyFill="1" applyBorder="1" applyAlignment="1">
      <alignment horizontal="center" vertical="center" wrapText="1"/>
    </xf>
    <xf numFmtId="0" fontId="4" fillId="4" borderId="98" xfId="2" applyFont="1" applyFill="1" applyBorder="1" applyAlignment="1">
      <alignment horizontal="center" vertical="center" wrapText="1"/>
    </xf>
    <xf numFmtId="0" fontId="4" fillId="4" borderId="28" xfId="2" applyFont="1" applyFill="1" applyBorder="1" applyAlignment="1">
      <alignment horizontal="center" vertical="center"/>
    </xf>
    <xf numFmtId="0" fontId="0" fillId="4" borderId="29" xfId="0" applyFill="1" applyBorder="1" applyAlignment="1">
      <alignment horizontal="center" vertical="center"/>
    </xf>
    <xf numFmtId="0" fontId="0" fillId="4" borderId="30" xfId="0" applyFill="1" applyBorder="1" applyAlignment="1">
      <alignment horizontal="center" vertical="center"/>
    </xf>
    <xf numFmtId="0" fontId="4" fillId="4" borderId="92" xfId="2" applyFont="1" applyFill="1" applyBorder="1" applyAlignment="1">
      <alignment horizontal="center" vertical="center" wrapText="1"/>
    </xf>
    <xf numFmtId="0" fontId="13" fillId="4" borderId="83" xfId="0" applyFont="1" applyFill="1" applyBorder="1" applyAlignment="1">
      <alignment horizontal="center" vertical="center"/>
    </xf>
    <xf numFmtId="0" fontId="13" fillId="4" borderId="97" xfId="0" applyFont="1" applyFill="1" applyBorder="1" applyAlignment="1">
      <alignment horizontal="center" vertical="center"/>
    </xf>
    <xf numFmtId="0" fontId="4" fillId="4" borderId="83" xfId="2" applyFont="1" applyFill="1" applyBorder="1" applyAlignment="1">
      <alignment horizontal="center" vertical="center" wrapText="1"/>
    </xf>
    <xf numFmtId="0" fontId="4" fillId="4" borderId="97" xfId="2" applyFont="1" applyFill="1" applyBorder="1" applyAlignment="1">
      <alignment horizontal="center" vertical="center" wrapText="1"/>
    </xf>
    <xf numFmtId="0" fontId="4" fillId="4" borderId="6" xfId="2" applyFont="1" applyFill="1" applyBorder="1" applyAlignment="1">
      <alignment horizontal="center"/>
    </xf>
    <xf numFmtId="0" fontId="5" fillId="4" borderId="7" xfId="2" applyFont="1" applyFill="1" applyBorder="1" applyAlignment="1">
      <alignment horizontal="center"/>
    </xf>
    <xf numFmtId="0" fontId="5" fillId="4" borderId="9" xfId="2" applyFont="1" applyFill="1" applyBorder="1" applyAlignment="1">
      <alignment horizontal="center"/>
    </xf>
    <xf numFmtId="0" fontId="4" fillId="4" borderId="61" xfId="2" applyFont="1" applyFill="1" applyBorder="1" applyAlignment="1">
      <alignment horizontal="center" vertical="center" wrapText="1"/>
    </xf>
    <xf numFmtId="0" fontId="4" fillId="4" borderId="45" xfId="2" applyFont="1" applyFill="1" applyBorder="1" applyAlignment="1">
      <alignment horizontal="center" vertical="center" wrapText="1"/>
    </xf>
    <xf numFmtId="0" fontId="4" fillId="4" borderId="46" xfId="2" applyFont="1" applyFill="1" applyBorder="1" applyAlignment="1">
      <alignment horizontal="center" vertical="center" wrapText="1"/>
    </xf>
    <xf numFmtId="0" fontId="4" fillId="4" borderId="91" xfId="2" applyFont="1" applyFill="1" applyBorder="1" applyAlignment="1">
      <alignment horizontal="center" vertical="center" wrapText="1"/>
    </xf>
    <xf numFmtId="0" fontId="13" fillId="4" borderId="94" xfId="0" applyFont="1" applyFill="1" applyBorder="1" applyAlignment="1">
      <alignment horizontal="center" vertical="center"/>
    </xf>
    <xf numFmtId="0" fontId="13" fillId="4" borderId="96" xfId="0" applyFont="1" applyFill="1" applyBorder="1" applyAlignment="1">
      <alignment horizontal="center" vertical="center"/>
    </xf>
    <xf numFmtId="0" fontId="4" fillId="4" borderId="86" xfId="2" applyFont="1" applyFill="1" applyBorder="1" applyAlignment="1">
      <alignment horizontal="center"/>
    </xf>
    <xf numFmtId="0" fontId="4" fillId="4" borderId="87" xfId="2" applyFont="1" applyFill="1" applyBorder="1" applyAlignment="1">
      <alignment horizontal="center"/>
    </xf>
    <xf numFmtId="0" fontId="4" fillId="4" borderId="88" xfId="2" applyFont="1" applyFill="1" applyBorder="1" applyAlignment="1">
      <alignment horizontal="center"/>
    </xf>
    <xf numFmtId="0" fontId="4" fillId="4" borderId="1" xfId="2" applyFont="1" applyFill="1" applyBorder="1" applyAlignment="1">
      <alignment horizontal="right" vertical="center"/>
    </xf>
    <xf numFmtId="0" fontId="4" fillId="4" borderId="2" xfId="2" applyFont="1" applyFill="1" applyBorder="1" applyAlignment="1">
      <alignment horizontal="right" vertical="center"/>
    </xf>
    <xf numFmtId="0" fontId="4" fillId="4" borderId="32" xfId="2" applyFont="1" applyFill="1" applyBorder="1" applyAlignment="1">
      <alignment horizontal="right" vertical="center"/>
    </xf>
    <xf numFmtId="0" fontId="4" fillId="4" borderId="6" xfId="2" applyFont="1" applyFill="1" applyBorder="1" applyAlignment="1">
      <alignment horizontal="right" vertical="center"/>
    </xf>
    <xf numFmtId="0" fontId="4" fillId="4" borderId="7" xfId="2" applyFont="1" applyFill="1" applyBorder="1" applyAlignment="1">
      <alignment horizontal="right" vertical="center"/>
    </xf>
    <xf numFmtId="0" fontId="4" fillId="4" borderId="33" xfId="2" applyFont="1" applyFill="1" applyBorder="1" applyAlignment="1">
      <alignment horizontal="right" vertical="center"/>
    </xf>
    <xf numFmtId="0" fontId="4" fillId="4" borderId="2" xfId="2" applyFont="1" applyFill="1" applyBorder="1" applyAlignment="1">
      <alignment horizontal="center" vertical="center"/>
    </xf>
    <xf numFmtId="0" fontId="5" fillId="4" borderId="2" xfId="2" applyFont="1" applyFill="1" applyBorder="1" applyAlignment="1">
      <alignment vertical="center"/>
    </xf>
    <xf numFmtId="0" fontId="5" fillId="4" borderId="0" xfId="2" applyFont="1" applyFill="1" applyBorder="1" applyAlignment="1">
      <alignment vertical="center"/>
    </xf>
    <xf numFmtId="0" fontId="5" fillId="4" borderId="0" xfId="2" applyFont="1" applyFill="1" applyAlignment="1">
      <alignment vertical="center"/>
    </xf>
    <xf numFmtId="0" fontId="5" fillId="4" borderId="7" xfId="2" applyFont="1" applyFill="1" applyBorder="1" applyAlignment="1">
      <alignment vertical="center"/>
    </xf>
    <xf numFmtId="0" fontId="4" fillId="4" borderId="94" xfId="2" applyFont="1" applyFill="1" applyBorder="1" applyAlignment="1">
      <alignment horizontal="center" vertical="center" wrapText="1"/>
    </xf>
    <xf numFmtId="0" fontId="4" fillId="4" borderId="96" xfId="2" applyFont="1" applyFill="1" applyBorder="1" applyAlignment="1">
      <alignment horizontal="center" vertical="center" wrapText="1"/>
    </xf>
    <xf numFmtId="165" fontId="4" fillId="4" borderId="92" xfId="2" applyNumberFormat="1" applyFont="1" applyFill="1" applyBorder="1" applyAlignment="1">
      <alignment horizontal="center" vertical="center" wrapText="1"/>
    </xf>
    <xf numFmtId="165" fontId="4" fillId="4" borderId="83" xfId="2" applyNumberFormat="1" applyFont="1" applyFill="1" applyBorder="1" applyAlignment="1">
      <alignment horizontal="center" vertical="center" wrapText="1"/>
    </xf>
    <xf numFmtId="165" fontId="4" fillId="4" borderId="97" xfId="2" applyNumberFormat="1" applyFont="1" applyFill="1" applyBorder="1" applyAlignment="1">
      <alignment horizontal="center" vertical="center" wrapText="1"/>
    </xf>
    <xf numFmtId="0" fontId="4" fillId="0" borderId="19" xfId="2" applyFont="1" applyBorder="1" applyAlignment="1" applyProtection="1">
      <alignment horizontal="left" vertical="center"/>
      <protection locked="0"/>
    </xf>
    <xf numFmtId="44" fontId="4" fillId="4" borderId="53" xfId="1" applyFont="1" applyFill="1" applyBorder="1" applyAlignment="1" applyProtection="1"/>
    <xf numFmtId="0" fontId="0" fillId="0" borderId="54" xfId="0" applyBorder="1" applyAlignment="1"/>
    <xf numFmtId="0" fontId="4" fillId="4" borderId="85" xfId="2" applyFont="1" applyFill="1" applyBorder="1" applyAlignment="1">
      <alignment horizontal="center" vertical="center" wrapText="1"/>
    </xf>
    <xf numFmtId="0" fontId="13" fillId="4" borderId="99" xfId="0" applyFont="1" applyFill="1" applyBorder="1" applyAlignment="1">
      <alignment vertical="center"/>
    </xf>
    <xf numFmtId="0" fontId="13" fillId="4" borderId="100" xfId="0" applyFont="1" applyFill="1" applyBorder="1" applyAlignment="1">
      <alignment vertical="center"/>
    </xf>
    <xf numFmtId="0" fontId="4" fillId="4" borderId="66" xfId="2" applyFont="1" applyFill="1" applyBorder="1" applyAlignment="1">
      <alignment horizontal="center" vertical="center" wrapText="1"/>
    </xf>
    <xf numFmtId="0" fontId="13" fillId="4" borderId="63" xfId="0" applyFont="1" applyFill="1" applyBorder="1" applyAlignment="1">
      <alignment vertical="center"/>
    </xf>
    <xf numFmtId="0" fontId="13" fillId="4" borderId="67" xfId="0" applyFont="1" applyFill="1" applyBorder="1" applyAlignment="1">
      <alignment vertical="center"/>
    </xf>
    <xf numFmtId="44" fontId="11" fillId="4" borderId="53" xfId="1" applyFont="1" applyFill="1" applyBorder="1" applyAlignment="1" applyProtection="1"/>
    <xf numFmtId="0" fontId="12" fillId="0" borderId="55" xfId="0" applyFont="1" applyBorder="1" applyAlignment="1"/>
    <xf numFmtId="0" fontId="5" fillId="0" borderId="77" xfId="2" applyFont="1" applyBorder="1" applyAlignment="1" applyProtection="1">
      <alignment horizontal="left" wrapText="1"/>
      <protection locked="0"/>
    </xf>
    <xf numFmtId="0" fontId="0" fillId="0" borderId="77" xfId="0" applyBorder="1" applyAlignment="1">
      <alignment wrapText="1"/>
    </xf>
    <xf numFmtId="0" fontId="0" fillId="0" borderId="78" xfId="0" applyBorder="1" applyAlignment="1">
      <alignment wrapText="1"/>
    </xf>
    <xf numFmtId="0" fontId="0" fillId="0" borderId="21" xfId="0" applyBorder="1" applyAlignment="1">
      <alignment wrapText="1"/>
    </xf>
    <xf numFmtId="0" fontId="0" fillId="0" borderId="22" xfId="0" applyBorder="1" applyAlignment="1">
      <alignment wrapText="1"/>
    </xf>
    <xf numFmtId="4" fontId="4" fillId="2" borderId="2" xfId="2" applyNumberFormat="1" applyFont="1" applyFill="1" applyBorder="1" applyAlignment="1">
      <alignment horizontal="center" vertical="center"/>
    </xf>
    <xf numFmtId="0" fontId="5" fillId="2" borderId="2" xfId="2" applyFont="1" applyFill="1" applyBorder="1" applyAlignment="1">
      <alignment vertical="center"/>
    </xf>
    <xf numFmtId="0" fontId="5" fillId="2" borderId="7" xfId="2" applyFont="1" applyFill="1" applyBorder="1" applyAlignment="1">
      <alignment vertical="center"/>
    </xf>
    <xf numFmtId="0" fontId="16" fillId="4" borderId="64" xfId="2" applyFont="1" applyFill="1" applyBorder="1" applyAlignment="1">
      <alignment horizontal="center"/>
    </xf>
    <xf numFmtId="0" fontId="16" fillId="4" borderId="5" xfId="2" applyFont="1" applyFill="1" applyBorder="1" applyAlignment="1">
      <alignment horizontal="center"/>
    </xf>
    <xf numFmtId="0" fontId="16" fillId="4" borderId="82" xfId="2" applyFont="1" applyFill="1" applyBorder="1" applyAlignment="1">
      <alignment horizontal="center"/>
    </xf>
    <xf numFmtId="0" fontId="10" fillId="4" borderId="28" xfId="2" applyFont="1" applyFill="1" applyBorder="1" applyAlignment="1">
      <alignment horizontal="center" vertical="center"/>
    </xf>
    <xf numFmtId="0" fontId="10" fillId="4" borderId="29" xfId="2" applyFont="1" applyFill="1" applyBorder="1" applyAlignment="1">
      <alignment horizontal="center" vertical="center"/>
    </xf>
    <xf numFmtId="4" fontId="4" fillId="0" borderId="1" xfId="2" applyNumberFormat="1" applyFont="1" applyBorder="1" applyAlignment="1">
      <alignment horizontal="center" vertical="center"/>
    </xf>
    <xf numFmtId="4" fontId="4" fillId="0" borderId="2" xfId="2" applyNumberFormat="1" applyFont="1" applyBorder="1" applyAlignment="1">
      <alignment horizontal="center" vertical="center"/>
    </xf>
    <xf numFmtId="4" fontId="4" fillId="0" borderId="32" xfId="2" applyNumberFormat="1" applyFont="1" applyBorder="1" applyAlignment="1">
      <alignment horizontal="center" vertical="center"/>
    </xf>
    <xf numFmtId="4" fontId="4" fillId="0" borderId="6" xfId="2" applyNumberFormat="1" applyFont="1" applyBorder="1" applyAlignment="1">
      <alignment horizontal="center" vertical="center"/>
    </xf>
    <xf numFmtId="4" fontId="4" fillId="0" borderId="7" xfId="2" applyNumberFormat="1" applyFont="1" applyBorder="1" applyAlignment="1">
      <alignment horizontal="center" vertical="center"/>
    </xf>
    <xf numFmtId="4" fontId="4" fillId="0" borderId="33" xfId="2" applyNumberFormat="1" applyFont="1" applyBorder="1" applyAlignment="1">
      <alignment horizontal="center" vertical="center"/>
    </xf>
    <xf numFmtId="44" fontId="4" fillId="4" borderId="25" xfId="1" applyFont="1" applyFill="1" applyBorder="1" applyAlignment="1">
      <alignment horizontal="center" vertical="center"/>
    </xf>
    <xf numFmtId="44" fontId="4" fillId="4" borderId="26" xfId="1" applyFont="1" applyFill="1" applyBorder="1" applyAlignment="1">
      <alignment horizontal="center" vertical="center"/>
    </xf>
    <xf numFmtId="0" fontId="4" fillId="0" borderId="1" xfId="2" applyFont="1" applyBorder="1" applyAlignment="1">
      <alignment horizontal="right" vertical="center"/>
    </xf>
    <xf numFmtId="0" fontId="4" fillId="0" borderId="2" xfId="2" applyFont="1" applyBorder="1" applyAlignment="1">
      <alignment horizontal="right" vertical="center"/>
    </xf>
    <xf numFmtId="0" fontId="4" fillId="0" borderId="0" xfId="2" applyFont="1" applyAlignment="1">
      <alignment horizontal="right" vertical="center"/>
    </xf>
    <xf numFmtId="0" fontId="4" fillId="0" borderId="32" xfId="2" applyFont="1" applyBorder="1" applyAlignment="1">
      <alignment horizontal="right" vertical="center"/>
    </xf>
    <xf numFmtId="0" fontId="4" fillId="0" borderId="6" xfId="2" applyFont="1" applyBorder="1" applyAlignment="1">
      <alignment horizontal="right" vertical="center"/>
    </xf>
    <xf numFmtId="0" fontId="4" fillId="0" borderId="7" xfId="2" applyFont="1" applyBorder="1" applyAlignment="1">
      <alignment horizontal="right" vertical="center"/>
    </xf>
    <xf numFmtId="0" fontId="4" fillId="0" borderId="33" xfId="2" applyFont="1" applyBorder="1" applyAlignment="1">
      <alignment horizontal="right" vertical="center"/>
    </xf>
    <xf numFmtId="0" fontId="4" fillId="4" borderId="29" xfId="2" applyFont="1" applyFill="1" applyBorder="1" applyAlignment="1">
      <alignment horizontal="center" vertical="center"/>
    </xf>
    <xf numFmtId="0" fontId="4" fillId="4" borderId="62" xfId="2" applyFont="1" applyFill="1" applyBorder="1" applyAlignment="1">
      <alignment horizontal="center" vertical="center" wrapText="1"/>
    </xf>
    <xf numFmtId="0" fontId="4" fillId="4" borderId="14" xfId="2" applyFont="1" applyFill="1" applyBorder="1" applyAlignment="1">
      <alignment horizontal="center" vertical="center" wrapText="1"/>
    </xf>
    <xf numFmtId="0" fontId="4" fillId="4" borderId="22" xfId="2" applyFont="1" applyFill="1" applyBorder="1" applyAlignment="1">
      <alignment horizontal="center" vertical="center" wrapText="1"/>
    </xf>
    <xf numFmtId="0" fontId="4" fillId="4" borderId="0" xfId="2" applyFont="1" applyFill="1" applyAlignment="1">
      <alignment horizontal="center"/>
    </xf>
    <xf numFmtId="44" fontId="4" fillId="4" borderId="106" xfId="1" applyFont="1" applyFill="1" applyBorder="1" applyAlignment="1">
      <alignment vertical="center"/>
    </xf>
    <xf numFmtId="44" fontId="5" fillId="4" borderId="108" xfId="1" applyFont="1" applyFill="1" applyBorder="1" applyAlignment="1">
      <alignment vertical="center"/>
    </xf>
    <xf numFmtId="44" fontId="4" fillId="4" borderId="25" xfId="1" applyFont="1" applyFill="1" applyBorder="1" applyAlignment="1">
      <alignment vertical="center"/>
    </xf>
    <xf numFmtId="44" fontId="4" fillId="4" borderId="26" xfId="1" applyFont="1" applyFill="1" applyBorder="1" applyAlignment="1">
      <alignment vertical="center"/>
    </xf>
    <xf numFmtId="0" fontId="4" fillId="0" borderId="11" xfId="2" applyFont="1" applyBorder="1" applyAlignment="1">
      <alignment wrapText="1"/>
    </xf>
    <xf numFmtId="0" fontId="4" fillId="0" borderId="12" xfId="2" applyFont="1" applyBorder="1" applyAlignment="1">
      <alignment wrapText="1"/>
    </xf>
    <xf numFmtId="0" fontId="4" fillId="4" borderId="1" xfId="2" applyFont="1" applyFill="1" applyBorder="1" applyAlignment="1">
      <alignment horizontal="center" vertical="center"/>
    </xf>
    <xf numFmtId="0" fontId="5" fillId="4" borderId="6" xfId="2" applyFont="1" applyFill="1" applyBorder="1" applyAlignment="1">
      <alignment vertical="center"/>
    </xf>
    <xf numFmtId="0" fontId="4" fillId="4" borderId="3" xfId="2" applyFont="1" applyFill="1" applyBorder="1" applyAlignment="1">
      <alignment horizontal="center" vertical="center"/>
    </xf>
    <xf numFmtId="0" fontId="4" fillId="4" borderId="0" xfId="2" applyFont="1" applyFill="1" applyAlignment="1">
      <alignment horizontal="center" vertical="center"/>
    </xf>
    <xf numFmtId="0" fontId="4" fillId="4" borderId="31" xfId="2" applyFont="1" applyFill="1" applyBorder="1" applyAlignment="1">
      <alignment horizontal="center" vertical="center"/>
    </xf>
    <xf numFmtId="0" fontId="4" fillId="4" borderId="6" xfId="2" applyFont="1" applyFill="1" applyBorder="1" applyAlignment="1">
      <alignment horizontal="center" vertical="center"/>
    </xf>
    <xf numFmtId="0" fontId="4" fillId="4" borderId="7" xfId="2" applyFont="1" applyFill="1" applyBorder="1" applyAlignment="1">
      <alignment horizontal="center" vertical="center"/>
    </xf>
    <xf numFmtId="0" fontId="4" fillId="4" borderId="33" xfId="2" applyFont="1" applyFill="1" applyBorder="1" applyAlignment="1">
      <alignment horizontal="center" vertical="center"/>
    </xf>
    <xf numFmtId="0" fontId="0" fillId="0" borderId="0" xfId="0" applyAlignment="1"/>
    <xf numFmtId="0" fontId="18" fillId="0" borderId="0" xfId="0" applyFont="1" applyAlignment="1">
      <alignment horizontal="center"/>
    </xf>
    <xf numFmtId="14" fontId="0" fillId="0" borderId="0" xfId="0" applyNumberFormat="1"/>
  </cellXfs>
  <cellStyles count="4">
    <cellStyle name="Lien hypertexte" xfId="3" builtinId="8"/>
    <cellStyle name="Monétaire" xfId="1" builtinId="4"/>
    <cellStyle name="Normal" xfId="0" builtinId="0"/>
    <cellStyle name="Normal 2" xfId="2" xr:uid="{00000000-0005-0000-0000-000002000000}"/>
  </cellStyles>
  <dxfs count="5">
    <dxf>
      <fill>
        <patternFill>
          <bgColor theme="1"/>
        </patternFill>
      </fill>
    </dxf>
    <dxf>
      <fill>
        <patternFill>
          <bgColor theme="1"/>
        </patternFill>
      </fill>
    </dxf>
    <dxf>
      <fill>
        <patternFill>
          <bgColor rgb="FFFF0000"/>
        </patternFill>
      </fill>
    </dxf>
    <dxf>
      <font>
        <color rgb="FFFF0000"/>
      </font>
    </dxf>
    <dxf>
      <fill>
        <patternFill>
          <bgColor rgb="FFFF0000"/>
        </patternFill>
      </fill>
    </dxf>
  </dxfs>
  <tableStyles count="0" defaultTableStyle="TableStyleMedium2" defaultPivotStyle="PivotStyleLight16"/>
  <colors>
    <mruColors>
      <color rgb="FF339966"/>
      <color rgb="FFCCFF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168551</xdr:colOff>
      <xdr:row>0</xdr:row>
      <xdr:rowOff>1</xdr:rowOff>
    </xdr:from>
    <xdr:to>
      <xdr:col>5</xdr:col>
      <xdr:colOff>1317842</xdr:colOff>
      <xdr:row>5</xdr:row>
      <xdr:rowOff>39333</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8551" y="1"/>
          <a:ext cx="3272118" cy="9985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UP9481\AppData\Local\Microsoft\Windows\Temporary%20Internet%20Files\Content.Outlook\ZNZ31LYN\RAPPORT%20DE%20FRAIS%20CONSULTANTS%2001-06-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mmaire"/>
      <sheetName val="Guide"/>
      <sheetName val="Taxes"/>
    </sheetNames>
    <sheetDataSet>
      <sheetData sheetId="0"/>
      <sheetData sheetId="1"/>
      <sheetData sheetId="2"/>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56CC57D-056F-4251-964B-040A563B6A40}" name="Table_KM" displayName="Table_KM" ref="A1:E7" totalsRowShown="0">
  <autoFilter ref="A1:E7" xr:uid="{156CC57D-056F-4251-964B-040A563B6A40}"/>
  <tableColumns count="5">
    <tableColumn id="7" xr3:uid="{9F6B1CAC-940C-45EF-ADBB-5AE59AD34648}" name="0-Index"/>
    <tableColumn id="1" xr3:uid="{4302CDEE-3032-4F51-84DC-7BE54DEB931A}" name="0-Expense Type"/>
    <tableColumn id="2" xr3:uid="{B59AAD66-9AA0-4337-8880-2FCC2ECE96FE}" name="2018-01-01"/>
    <tableColumn id="4" xr3:uid="{A1F07E2F-DAC2-4B08-BCF2-7B75784E1BB3}" name="2022-03-28"/>
    <tableColumn id="5" xr3:uid="{3B3397F4-4E2A-49C8-94F2-1EFAB65148E4}" name="2022-11-01"/>
  </tableColumns>
  <tableStyleInfo name="TableStyleMedium2"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onportail/en/nos-services/Pages/avion.aspx"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B77"/>
  <sheetViews>
    <sheetView showGridLines="0" tabSelected="1" zoomScale="70" zoomScaleNormal="70" workbookViewId="0">
      <pane xSplit="5" ySplit="12" topLeftCell="F13" activePane="bottomRight" state="frozen"/>
      <selection activeCell="G19" sqref="G19"/>
      <selection pane="topRight" activeCell="G19" sqref="G19"/>
      <selection pane="bottomLeft" activeCell="G19" sqref="G19"/>
      <selection pane="bottomRight" activeCell="G16" sqref="G16"/>
    </sheetView>
  </sheetViews>
  <sheetFormatPr baseColWidth="10" defaultColWidth="11.44140625" defaultRowHeight="18" x14ac:dyDescent="0.35"/>
  <cols>
    <col min="1" max="1" width="5.33203125" style="13" customWidth="1"/>
    <col min="2" max="2" width="6.5546875" style="13" customWidth="1"/>
    <col min="3" max="3" width="8.6640625" style="13" customWidth="1"/>
    <col min="4" max="4" width="10.6640625" style="13" customWidth="1"/>
    <col min="5" max="5" width="16.5546875" style="13" hidden="1" customWidth="1"/>
    <col min="6" max="6" width="22.88671875" style="13" bestFit="1" customWidth="1"/>
    <col min="7" max="7" width="51.6640625" style="13" customWidth="1"/>
    <col min="8" max="8" width="8" style="13" hidden="1" customWidth="1"/>
    <col min="9" max="9" width="64.88671875" style="13" customWidth="1"/>
    <col min="10" max="10" width="13.109375" style="13" customWidth="1"/>
    <col min="11" max="14" width="13.109375" style="13" hidden="1" customWidth="1"/>
    <col min="15" max="15" width="13.6640625" style="13" customWidth="1"/>
    <col min="16" max="16" width="15.6640625" style="13" customWidth="1"/>
    <col min="17" max="17" width="15.33203125" style="13" customWidth="1"/>
    <col min="18" max="18" width="16.109375" style="13" customWidth="1"/>
    <col min="19" max="19" width="1.33203125" style="13" customWidth="1"/>
    <col min="20" max="20" width="14.44140625" style="13" bestFit="1" customWidth="1"/>
    <col min="21" max="21" width="13.44140625" style="13" customWidth="1"/>
    <col min="22" max="22" width="14.109375" style="13" customWidth="1"/>
    <col min="23" max="23" width="14.5546875" style="13" customWidth="1"/>
    <col min="24" max="24" width="14.109375" style="13" customWidth="1"/>
    <col min="25" max="25" width="17.88671875" style="13" customWidth="1"/>
    <col min="26" max="26" width="22.6640625" style="13" customWidth="1"/>
    <col min="27" max="27" width="11.44140625" style="13"/>
    <col min="28" max="28" width="0" style="13" hidden="1" customWidth="1"/>
    <col min="29" max="16384" width="11.44140625" style="13"/>
  </cols>
  <sheetData>
    <row r="1" spans="2:28" ht="7.5" customHeight="1" x14ac:dyDescent="0.35">
      <c r="B1" s="12"/>
      <c r="C1" s="12"/>
      <c r="D1" s="12"/>
      <c r="E1" s="12"/>
      <c r="F1" s="12"/>
      <c r="G1" s="12"/>
      <c r="H1" s="12"/>
      <c r="I1" s="12"/>
      <c r="J1" s="12"/>
      <c r="K1" s="12"/>
      <c r="L1" s="12"/>
      <c r="M1" s="12"/>
      <c r="N1" s="12"/>
      <c r="O1" s="12"/>
      <c r="P1" s="12"/>
      <c r="Q1" s="12"/>
      <c r="R1" s="12"/>
      <c r="S1" s="12"/>
      <c r="T1" s="12"/>
      <c r="U1" s="12"/>
      <c r="V1" s="12"/>
      <c r="W1" s="12"/>
      <c r="X1" s="12"/>
      <c r="Y1" s="12"/>
      <c r="Z1" s="12"/>
    </row>
    <row r="2" spans="2:28" x14ac:dyDescent="0.35">
      <c r="C2" s="14"/>
      <c r="D2" s="14"/>
      <c r="E2" s="14"/>
      <c r="I2" s="12"/>
      <c r="J2" s="12"/>
      <c r="K2" s="12"/>
      <c r="L2" s="12"/>
      <c r="M2" s="12"/>
      <c r="N2" s="12"/>
      <c r="O2" s="12"/>
      <c r="P2" s="12"/>
      <c r="Q2" s="12"/>
      <c r="R2" s="12"/>
      <c r="S2" s="12"/>
      <c r="T2" s="12"/>
      <c r="U2" s="12"/>
      <c r="V2" s="12"/>
      <c r="W2" s="12"/>
      <c r="X2" s="12"/>
      <c r="Y2" s="12"/>
      <c r="Z2" s="12"/>
    </row>
    <row r="3" spans="2:28" ht="13.5" customHeight="1" x14ac:dyDescent="0.35">
      <c r="C3" s="12"/>
      <c r="D3" s="12"/>
      <c r="E3" s="12"/>
      <c r="I3" s="15"/>
      <c r="J3" s="39"/>
      <c r="K3" s="39"/>
      <c r="L3" s="39"/>
      <c r="M3" s="39"/>
      <c r="N3" s="39"/>
      <c r="O3" s="39"/>
      <c r="P3" s="39"/>
      <c r="Q3" s="39"/>
      <c r="R3" s="39"/>
      <c r="S3" s="39"/>
      <c r="T3" s="39"/>
      <c r="U3" s="39"/>
      <c r="V3" s="44"/>
      <c r="W3" s="44"/>
      <c r="X3" s="44"/>
      <c r="Y3" s="44"/>
      <c r="Z3" s="57"/>
    </row>
    <row r="4" spans="2:28" x14ac:dyDescent="0.35">
      <c r="C4" s="14"/>
      <c r="D4" s="14"/>
      <c r="E4" s="14"/>
      <c r="I4" s="104" t="s">
        <v>0</v>
      </c>
      <c r="J4" s="189"/>
      <c r="K4" s="189"/>
      <c r="L4" s="189"/>
      <c r="M4" s="189"/>
      <c r="N4" s="189"/>
      <c r="O4" s="189"/>
      <c r="P4" s="189"/>
      <c r="Q4" s="189"/>
      <c r="R4" s="189"/>
      <c r="S4" s="189"/>
      <c r="T4" s="189"/>
      <c r="U4" s="189"/>
      <c r="V4" s="189"/>
      <c r="W4" s="189"/>
      <c r="X4" s="189"/>
      <c r="Y4" s="189"/>
      <c r="Z4" s="54"/>
    </row>
    <row r="5" spans="2:28" x14ac:dyDescent="0.35">
      <c r="C5" s="14"/>
      <c r="D5" s="14"/>
      <c r="E5" s="14"/>
      <c r="I5" s="17"/>
      <c r="J5" s="55"/>
      <c r="K5" s="55"/>
      <c r="L5" s="55"/>
      <c r="M5" s="55"/>
      <c r="N5" s="55"/>
      <c r="O5" s="55"/>
      <c r="P5" s="55"/>
      <c r="Q5" s="55"/>
      <c r="R5" s="55"/>
      <c r="S5" s="55"/>
      <c r="T5" s="55"/>
      <c r="U5" s="55"/>
      <c r="V5" s="56"/>
      <c r="W5" s="56"/>
      <c r="X5" s="56"/>
      <c r="Y5" s="56"/>
      <c r="Z5" s="58"/>
    </row>
    <row r="6" spans="2:28" x14ac:dyDescent="0.35">
      <c r="B6" s="14" t="s">
        <v>143</v>
      </c>
      <c r="C6" s="14"/>
      <c r="D6" s="14"/>
      <c r="E6" s="14"/>
      <c r="F6" s="12"/>
      <c r="I6" s="3" t="s">
        <v>1</v>
      </c>
      <c r="J6" s="18"/>
      <c r="K6" s="18"/>
      <c r="L6" s="18"/>
      <c r="M6" s="18"/>
      <c r="N6" s="18"/>
      <c r="O6" s="18"/>
      <c r="P6" s="18"/>
      <c r="Q6" s="18"/>
      <c r="R6" s="18"/>
      <c r="S6" s="18"/>
      <c r="T6" s="18"/>
      <c r="U6" s="18"/>
      <c r="V6" s="18"/>
      <c r="W6" s="18"/>
      <c r="X6" s="18"/>
      <c r="Y6" s="18"/>
      <c r="Z6" s="12"/>
    </row>
    <row r="7" spans="2:28" ht="11.25" customHeight="1" thickBot="1" x14ac:dyDescent="0.4">
      <c r="B7" s="14"/>
      <c r="C7" s="14"/>
      <c r="D7" s="14"/>
      <c r="E7" s="14"/>
      <c r="F7" s="12"/>
      <c r="I7" s="18"/>
      <c r="J7" s="18"/>
      <c r="K7" s="18"/>
      <c r="L7" s="18"/>
      <c r="M7" s="18"/>
      <c r="N7" s="18"/>
      <c r="O7" s="18"/>
      <c r="P7" s="18"/>
      <c r="Q7" s="18"/>
      <c r="R7" s="18"/>
      <c r="S7" s="18"/>
      <c r="T7" s="18"/>
      <c r="U7" s="18"/>
      <c r="V7" s="18"/>
      <c r="W7" s="18"/>
      <c r="X7" s="18"/>
      <c r="Y7" s="18"/>
      <c r="Z7" s="12"/>
    </row>
    <row r="8" spans="2:28" ht="36.75" customHeight="1" thickBot="1" x14ac:dyDescent="0.4">
      <c r="B8" s="211" t="s">
        <v>2</v>
      </c>
      <c r="C8" s="212"/>
      <c r="D8" s="212"/>
      <c r="E8" s="212"/>
      <c r="F8" s="212"/>
      <c r="G8" s="59"/>
      <c r="H8" s="138"/>
      <c r="I8" s="153" t="s">
        <v>3</v>
      </c>
      <c r="J8" s="228"/>
      <c r="K8" s="228"/>
      <c r="L8" s="228"/>
      <c r="M8" s="228"/>
      <c r="N8" s="228"/>
      <c r="O8" s="228"/>
      <c r="P8" s="228"/>
      <c r="Q8" s="228"/>
      <c r="R8" s="228"/>
      <c r="S8" s="68"/>
      <c r="T8" s="153"/>
      <c r="U8" s="154"/>
      <c r="V8" s="154"/>
      <c r="W8" s="154"/>
      <c r="X8" s="154"/>
      <c r="Y8" s="154"/>
      <c r="Z8" s="155"/>
    </row>
    <row r="9" spans="2:28" ht="19.5" customHeight="1" thickBot="1" x14ac:dyDescent="0.4">
      <c r="B9" s="60"/>
      <c r="C9" s="61"/>
      <c r="D9" s="61"/>
      <c r="E9" s="61"/>
      <c r="F9" s="62"/>
      <c r="G9" s="63"/>
      <c r="H9" s="139"/>
      <c r="I9" s="232" t="s">
        <v>4</v>
      </c>
      <c r="J9" s="232"/>
      <c r="K9" s="232"/>
      <c r="L9" s="232"/>
      <c r="M9" s="232"/>
      <c r="N9" s="232"/>
      <c r="O9" s="232"/>
      <c r="P9" s="161" t="s">
        <v>5</v>
      </c>
      <c r="Q9" s="162"/>
      <c r="R9" s="163"/>
      <c r="S9" s="101"/>
      <c r="T9" s="170" t="s">
        <v>6</v>
      </c>
      <c r="U9" s="171"/>
      <c r="V9" s="171"/>
      <c r="W9" s="171"/>
      <c r="X9" s="172"/>
      <c r="Y9" s="229" t="s">
        <v>7</v>
      </c>
      <c r="Z9" s="164" t="s">
        <v>8</v>
      </c>
    </row>
    <row r="10" spans="2:28" ht="18.75" customHeight="1" x14ac:dyDescent="0.35">
      <c r="B10" s="64" t="s">
        <v>9</v>
      </c>
      <c r="C10" s="65" t="s">
        <v>10</v>
      </c>
      <c r="D10" s="65" t="s">
        <v>11</v>
      </c>
      <c r="E10" s="65" t="s">
        <v>12</v>
      </c>
      <c r="F10" s="62" t="s">
        <v>13</v>
      </c>
      <c r="G10" s="100" t="s">
        <v>14</v>
      </c>
      <c r="H10" s="130"/>
      <c r="I10" s="167" t="s">
        <v>15</v>
      </c>
      <c r="J10" s="186" t="s">
        <v>16</v>
      </c>
      <c r="K10" s="125"/>
      <c r="L10" s="125"/>
      <c r="M10" s="113"/>
      <c r="N10" s="115"/>
      <c r="O10" s="150" t="s">
        <v>17</v>
      </c>
      <c r="P10" s="192" t="s">
        <v>18</v>
      </c>
      <c r="Q10" s="195" t="s">
        <v>19</v>
      </c>
      <c r="R10" s="195" t="s">
        <v>20</v>
      </c>
      <c r="S10" s="102"/>
      <c r="T10" s="167" t="s">
        <v>21</v>
      </c>
      <c r="U10" s="156" t="s">
        <v>22</v>
      </c>
      <c r="V10" s="156" t="s">
        <v>23</v>
      </c>
      <c r="W10" s="156" t="s">
        <v>24</v>
      </c>
      <c r="X10" s="150" t="s">
        <v>25</v>
      </c>
      <c r="Y10" s="230"/>
      <c r="Z10" s="165"/>
    </row>
    <row r="11" spans="2:28" ht="21" customHeight="1" x14ac:dyDescent="0.35">
      <c r="B11" s="66"/>
      <c r="C11" s="67"/>
      <c r="D11" s="67"/>
      <c r="E11" s="67"/>
      <c r="F11" s="62" t="s">
        <v>26</v>
      </c>
      <c r="G11" s="100"/>
      <c r="H11" s="130"/>
      <c r="I11" s="184"/>
      <c r="J11" s="187"/>
      <c r="K11" s="126"/>
      <c r="L11" s="126"/>
      <c r="M11" s="112"/>
      <c r="N11" s="116"/>
      <c r="O11" s="151"/>
      <c r="P11" s="193"/>
      <c r="Q11" s="196"/>
      <c r="R11" s="196"/>
      <c r="S11" s="101"/>
      <c r="T11" s="168" t="s">
        <v>21</v>
      </c>
      <c r="U11" s="157"/>
      <c r="V11" s="159"/>
      <c r="W11" s="159"/>
      <c r="X11" s="151"/>
      <c r="Y11" s="230"/>
      <c r="Z11" s="165"/>
    </row>
    <row r="12" spans="2:28" ht="39.75" customHeight="1" thickBot="1" x14ac:dyDescent="0.45">
      <c r="B12" s="208" t="s">
        <v>27</v>
      </c>
      <c r="C12" s="209"/>
      <c r="D12" s="209"/>
      <c r="E12" s="209"/>
      <c r="F12" s="210"/>
      <c r="G12" s="109"/>
      <c r="H12" s="109" t="s">
        <v>136</v>
      </c>
      <c r="I12" s="185"/>
      <c r="J12" s="188"/>
      <c r="K12" s="127" t="s">
        <v>137</v>
      </c>
      <c r="L12" s="127" t="s">
        <v>138</v>
      </c>
      <c r="M12" s="114" t="s">
        <v>139</v>
      </c>
      <c r="N12" s="117" t="s">
        <v>17</v>
      </c>
      <c r="O12" s="152"/>
      <c r="P12" s="194"/>
      <c r="Q12" s="197"/>
      <c r="R12" s="197"/>
      <c r="S12" s="103"/>
      <c r="T12" s="169"/>
      <c r="U12" s="158"/>
      <c r="V12" s="160"/>
      <c r="W12" s="160"/>
      <c r="X12" s="152"/>
      <c r="Y12" s="231"/>
      <c r="Z12" s="166"/>
    </row>
    <row r="13" spans="2:28" ht="24.75" customHeight="1" x14ac:dyDescent="0.35">
      <c r="B13" s="20"/>
      <c r="C13" s="21"/>
      <c r="D13" s="87"/>
      <c r="E13" s="133" t="str">
        <f t="shared" ref="E13:E47" si="0">IFERROR(TEXT(DATE(D13,C13,B13),"aaaa-mm-jj"),"-")</f>
        <v>-</v>
      </c>
      <c r="F13" s="106"/>
      <c r="G13" s="22"/>
      <c r="H13" s="140" t="e">
        <f>_xlfn.XLOOKUP(I13,Table_KM[0-Expense Type],Table_KM[0-Index])</f>
        <v>#N/A</v>
      </c>
      <c r="I13" s="110"/>
      <c r="J13" s="111"/>
      <c r="K13" s="134" t="e">
        <f>MATCH(I13,Table_KM[0-Expense Type],0)</f>
        <v>#N/A</v>
      </c>
      <c r="L13" s="134" t="e">
        <f>MATCH(E13,Table_KM[#Headers],1)</f>
        <v>#N/A</v>
      </c>
      <c r="M13" s="135" t="e" cm="1">
        <f t="array" ref="M13">INDEX(Table_KM[#All],K13+1,L13)</f>
        <v>#N/A</v>
      </c>
      <c r="N13" s="135" t="str">
        <f t="shared" ref="N13:N47" si="1">IFERROR(IF(OR(H13=1,H13=2),M13,J13*M13),"")</f>
        <v/>
      </c>
      <c r="O13" s="142" t="str">
        <f>IF(N13="","",IF(N13=0,"",IF(N13&lt;5,5,N13)))</f>
        <v/>
      </c>
      <c r="P13" s="52"/>
      <c r="Q13" s="72"/>
      <c r="R13" s="53"/>
      <c r="S13" s="74"/>
      <c r="T13" s="107"/>
      <c r="U13" s="108"/>
      <c r="V13" s="108"/>
      <c r="W13" s="108"/>
      <c r="X13" s="86"/>
      <c r="Y13" s="71">
        <f t="shared" ref="Y13:Y22" si="2">SUM(T13:X13)</f>
        <v>0</v>
      </c>
      <c r="Z13" s="71">
        <f>IF(Y13=0,0,IFERROR(Y13/(1+VLOOKUP(F13,Taxes!$A:$B,2,FALSE)),"Province Required"))</f>
        <v>0</v>
      </c>
      <c r="AB13" s="13">
        <f>IF(Y13=0,0,Y13/(1+VLOOKUP(F13,Taxes!$A:$B,2,FALSE)))</f>
        <v>0</v>
      </c>
    </row>
    <row r="14" spans="2:28" ht="24.75" customHeight="1" x14ac:dyDescent="0.35">
      <c r="B14" s="20"/>
      <c r="C14" s="21"/>
      <c r="D14" s="87"/>
      <c r="E14" s="133" t="str">
        <f t="shared" si="0"/>
        <v>-</v>
      </c>
      <c r="F14" s="106"/>
      <c r="G14" s="22"/>
      <c r="H14" s="141" t="e">
        <f>_xlfn.XLOOKUP(I14,Table_KM[0-Expense Type],Table_KM[0-Index])</f>
        <v>#N/A</v>
      </c>
      <c r="I14" s="23"/>
      <c r="J14" s="105"/>
      <c r="K14" s="136" t="e">
        <f>MATCH(I14,Table_KM[0-Expense Type],0)</f>
        <v>#N/A</v>
      </c>
      <c r="L14" s="136" t="e">
        <f>MATCH(E14,Table_KM[#Headers],1)</f>
        <v>#N/A</v>
      </c>
      <c r="M14" s="137" t="e" cm="1">
        <f t="array" ref="M14">INDEX(Table_KM[#All],K14+1,L14)</f>
        <v>#N/A</v>
      </c>
      <c r="N14" s="135" t="str">
        <f t="shared" si="1"/>
        <v/>
      </c>
      <c r="O14" s="142" t="str">
        <f t="shared" ref="O14:O47" si="3">IF(N14="","",IF(N14=0,"",IF(N14&lt;5,5,N14)))</f>
        <v/>
      </c>
      <c r="P14" s="52"/>
      <c r="Q14" s="72"/>
      <c r="R14" s="53"/>
      <c r="S14" s="74"/>
      <c r="T14" s="24"/>
      <c r="U14" s="25"/>
      <c r="V14" s="25"/>
      <c r="W14" s="25"/>
      <c r="X14" s="26"/>
      <c r="Y14" s="71">
        <f t="shared" ref="Y14:Y18" si="4">SUM(T14:X14)</f>
        <v>0</v>
      </c>
      <c r="Z14" s="71">
        <f>IF(Y14=0,0,IFERROR(Y14/(1+VLOOKUP(F14,Taxes!$A:$B,2,FALSE)),"Province Required"))</f>
        <v>0</v>
      </c>
      <c r="AB14" s="13">
        <f>IF(Y14=0,0,Y14/(1+VLOOKUP(F14,Taxes!$A:$B,2,FALSE)))</f>
        <v>0</v>
      </c>
    </row>
    <row r="15" spans="2:28" ht="24.75" customHeight="1" x14ac:dyDescent="0.35">
      <c r="B15" s="20"/>
      <c r="C15" s="21"/>
      <c r="D15" s="87"/>
      <c r="E15" s="133" t="str">
        <f t="shared" si="0"/>
        <v>-</v>
      </c>
      <c r="F15" s="106"/>
      <c r="G15" s="22"/>
      <c r="H15" s="141" t="e">
        <f>_xlfn.XLOOKUP(I15,Table_KM[0-Expense Type],Table_KM[0-Index])</f>
        <v>#N/A</v>
      </c>
      <c r="I15" s="23"/>
      <c r="J15" s="105"/>
      <c r="K15" s="136" t="e">
        <f>MATCH(I15,Table_KM[0-Expense Type],0)</f>
        <v>#N/A</v>
      </c>
      <c r="L15" s="136" t="e">
        <f>MATCH(E15,Table_KM[#Headers],1)</f>
        <v>#N/A</v>
      </c>
      <c r="M15" s="137" t="e" cm="1">
        <f t="array" ref="M15">INDEX(Table_KM[#All],K15+1,L15)</f>
        <v>#N/A</v>
      </c>
      <c r="N15" s="135" t="str">
        <f t="shared" si="1"/>
        <v/>
      </c>
      <c r="O15" s="142" t="str">
        <f t="shared" si="3"/>
        <v/>
      </c>
      <c r="P15" s="52"/>
      <c r="Q15" s="72"/>
      <c r="R15" s="53"/>
      <c r="S15" s="74"/>
      <c r="T15" s="24"/>
      <c r="U15" s="25"/>
      <c r="V15" s="25"/>
      <c r="W15" s="25"/>
      <c r="X15" s="26"/>
      <c r="Y15" s="71">
        <f t="shared" si="4"/>
        <v>0</v>
      </c>
      <c r="Z15" s="71">
        <f>IF(Y15=0,0,IFERROR(Y15/(1+VLOOKUP(F15,Taxes!$A:$B,2,FALSE)),"Province Required"))</f>
        <v>0</v>
      </c>
      <c r="AB15" s="13">
        <f>IF(Y15=0,0,Y15/(1+VLOOKUP(F15,Taxes!$A:$B,2,FALSE)))</f>
        <v>0</v>
      </c>
    </row>
    <row r="16" spans="2:28" ht="24.75" customHeight="1" x14ac:dyDescent="0.35">
      <c r="B16" s="20"/>
      <c r="C16" s="21"/>
      <c r="D16" s="87"/>
      <c r="E16" s="133" t="str">
        <f t="shared" si="0"/>
        <v>-</v>
      </c>
      <c r="F16" s="106"/>
      <c r="G16" s="22"/>
      <c r="H16" s="141" t="e">
        <f>_xlfn.XLOOKUP(I16,Table_KM[0-Expense Type],Table_KM[0-Index])</f>
        <v>#N/A</v>
      </c>
      <c r="I16" s="23"/>
      <c r="J16" s="105"/>
      <c r="K16" s="136" t="e">
        <f>MATCH(I16,Table_KM[0-Expense Type],0)</f>
        <v>#N/A</v>
      </c>
      <c r="L16" s="136" t="e">
        <f>MATCH(E16,Table_KM[#Headers],1)</f>
        <v>#N/A</v>
      </c>
      <c r="M16" s="137" t="e" cm="1">
        <f t="array" ref="M16">INDEX(Table_KM[#All],K16+1,L16)</f>
        <v>#N/A</v>
      </c>
      <c r="N16" s="135" t="str">
        <f t="shared" si="1"/>
        <v/>
      </c>
      <c r="O16" s="142" t="str">
        <f t="shared" si="3"/>
        <v/>
      </c>
      <c r="P16" s="52"/>
      <c r="Q16" s="72"/>
      <c r="R16" s="53"/>
      <c r="S16" s="74"/>
      <c r="T16" s="24"/>
      <c r="U16" s="25"/>
      <c r="V16" s="25"/>
      <c r="W16" s="25"/>
      <c r="X16" s="26"/>
      <c r="Y16" s="71">
        <f t="shared" si="4"/>
        <v>0</v>
      </c>
      <c r="Z16" s="71">
        <f>IF(Y16=0,0,IFERROR(Y16/(1+VLOOKUP(F16,Taxes!$A:$B,2,FALSE)),"Province Required"))</f>
        <v>0</v>
      </c>
      <c r="AB16" s="13">
        <f>IF(Y16=0,0,Y16/(1+VLOOKUP(F16,Taxes!$A:$B,2,FALSE)))</f>
        <v>0</v>
      </c>
    </row>
    <row r="17" spans="2:28" ht="24.75" customHeight="1" x14ac:dyDescent="0.35">
      <c r="B17" s="20"/>
      <c r="C17" s="21"/>
      <c r="D17" s="87"/>
      <c r="E17" s="133" t="str">
        <f t="shared" si="0"/>
        <v>-</v>
      </c>
      <c r="F17" s="106"/>
      <c r="G17" s="22"/>
      <c r="H17" s="141" t="e">
        <f>_xlfn.XLOOKUP(I17,Table_KM[0-Expense Type],Table_KM[0-Index])</f>
        <v>#N/A</v>
      </c>
      <c r="I17" s="23"/>
      <c r="J17" s="105"/>
      <c r="K17" s="136" t="e">
        <f>MATCH(I17,Table_KM[0-Expense Type],0)</f>
        <v>#N/A</v>
      </c>
      <c r="L17" s="136" t="e">
        <f>MATCH(E17,Table_KM[#Headers],1)</f>
        <v>#N/A</v>
      </c>
      <c r="M17" s="137" t="e" cm="1">
        <f t="array" ref="M17">INDEX(Table_KM[#All],K17+1,L17)</f>
        <v>#N/A</v>
      </c>
      <c r="N17" s="135" t="str">
        <f t="shared" si="1"/>
        <v/>
      </c>
      <c r="O17" s="142" t="str">
        <f t="shared" si="3"/>
        <v/>
      </c>
      <c r="P17" s="52"/>
      <c r="Q17" s="72"/>
      <c r="R17" s="53"/>
      <c r="S17" s="74"/>
      <c r="T17" s="24"/>
      <c r="U17" s="25"/>
      <c r="V17" s="25"/>
      <c r="W17" s="25"/>
      <c r="X17" s="26"/>
      <c r="Y17" s="71">
        <f t="shared" si="4"/>
        <v>0</v>
      </c>
      <c r="Z17" s="71">
        <f>IF(Y17=0,0,IFERROR(Y17/(1+VLOOKUP(F17,Taxes!$A:$B,2,FALSE)),"Province Required"))</f>
        <v>0</v>
      </c>
      <c r="AB17" s="13">
        <f>IF(Y17=0,0,Y17/(1+VLOOKUP(F17,Taxes!$A:$B,2,FALSE)))</f>
        <v>0</v>
      </c>
    </row>
    <row r="18" spans="2:28" ht="24.75" customHeight="1" x14ac:dyDescent="0.35">
      <c r="B18" s="20"/>
      <c r="C18" s="21"/>
      <c r="D18" s="87"/>
      <c r="E18" s="133" t="str">
        <f t="shared" si="0"/>
        <v>-</v>
      </c>
      <c r="F18" s="106"/>
      <c r="G18" s="22"/>
      <c r="H18" s="141" t="e">
        <f>_xlfn.XLOOKUP(I18,Table_KM[0-Expense Type],Table_KM[0-Index])</f>
        <v>#N/A</v>
      </c>
      <c r="I18" s="23"/>
      <c r="J18" s="105"/>
      <c r="K18" s="136" t="e">
        <f>MATCH(I18,Table_KM[0-Expense Type],0)</f>
        <v>#N/A</v>
      </c>
      <c r="L18" s="136" t="e">
        <f>MATCH(E18,Table_KM[#Headers],1)</f>
        <v>#N/A</v>
      </c>
      <c r="M18" s="137" t="e" cm="1">
        <f t="array" ref="M18">INDEX(Table_KM[#All],K18+1,L18)</f>
        <v>#N/A</v>
      </c>
      <c r="N18" s="135" t="str">
        <f t="shared" si="1"/>
        <v/>
      </c>
      <c r="O18" s="142" t="str">
        <f t="shared" si="3"/>
        <v/>
      </c>
      <c r="P18" s="52"/>
      <c r="Q18" s="72"/>
      <c r="R18" s="53"/>
      <c r="S18" s="74"/>
      <c r="T18" s="24"/>
      <c r="U18" s="25"/>
      <c r="V18" s="25"/>
      <c r="W18" s="25"/>
      <c r="X18" s="26"/>
      <c r="Y18" s="71">
        <f t="shared" si="4"/>
        <v>0</v>
      </c>
      <c r="Z18" s="71">
        <f>IF(Y18=0,0,IFERROR(Y18/(1+VLOOKUP(F18,Taxes!$A:$B,2,FALSE)),"Province Required"))</f>
        <v>0</v>
      </c>
      <c r="AB18" s="13">
        <f>IF(Y18=0,0,Y18/(1+VLOOKUP(F18,Taxes!$A:$B,2,FALSE)))</f>
        <v>0</v>
      </c>
    </row>
    <row r="19" spans="2:28" ht="24.75" customHeight="1" x14ac:dyDescent="0.35">
      <c r="B19" s="20"/>
      <c r="C19" s="21"/>
      <c r="D19" s="87"/>
      <c r="E19" s="133" t="str">
        <f t="shared" si="0"/>
        <v>-</v>
      </c>
      <c r="F19" s="106"/>
      <c r="G19" s="22"/>
      <c r="H19" s="141" t="e">
        <f>_xlfn.XLOOKUP(I19,Table_KM[0-Expense Type],Table_KM[0-Index])</f>
        <v>#N/A</v>
      </c>
      <c r="I19" s="23"/>
      <c r="J19" s="105"/>
      <c r="K19" s="136" t="e">
        <f>MATCH(I19,Table_KM[0-Expense Type],0)</f>
        <v>#N/A</v>
      </c>
      <c r="L19" s="136" t="e">
        <f>MATCH(E19,Table_KM[#Headers],1)</f>
        <v>#N/A</v>
      </c>
      <c r="M19" s="137" t="e" cm="1">
        <f t="array" ref="M19">INDEX(Table_KM[#All],K19+1,L19)</f>
        <v>#N/A</v>
      </c>
      <c r="N19" s="135" t="str">
        <f t="shared" si="1"/>
        <v/>
      </c>
      <c r="O19" s="142" t="str">
        <f t="shared" si="3"/>
        <v/>
      </c>
      <c r="P19" s="52"/>
      <c r="Q19" s="72"/>
      <c r="R19" s="53"/>
      <c r="S19" s="74"/>
      <c r="T19" s="24"/>
      <c r="U19" s="25"/>
      <c r="V19" s="25"/>
      <c r="W19" s="25"/>
      <c r="X19" s="26"/>
      <c r="Y19" s="71">
        <f t="shared" si="2"/>
        <v>0</v>
      </c>
      <c r="Z19" s="71">
        <f>IF(Y19=0,0,IFERROR(Y19/(1+VLOOKUP(F19,Taxes!$A:$B,2,FALSE)),"Province Required"))</f>
        <v>0</v>
      </c>
      <c r="AB19" s="13">
        <f>IF(Y19=0,0,Y19/(1+VLOOKUP(F19,Taxes!$A:$B,2,FALSE)))</f>
        <v>0</v>
      </c>
    </row>
    <row r="20" spans="2:28" ht="24.75" customHeight="1" x14ac:dyDescent="0.35">
      <c r="B20" s="20"/>
      <c r="C20" s="21"/>
      <c r="D20" s="87"/>
      <c r="E20" s="133" t="str">
        <f t="shared" si="0"/>
        <v>-</v>
      </c>
      <c r="F20" s="106"/>
      <c r="G20" s="22"/>
      <c r="H20" s="141" t="e">
        <f>_xlfn.XLOOKUP(I20,Table_KM[0-Expense Type],Table_KM[0-Index])</f>
        <v>#N/A</v>
      </c>
      <c r="I20" s="23"/>
      <c r="J20" s="105"/>
      <c r="K20" s="136" t="e">
        <f>MATCH(I20,Table_KM[0-Expense Type],0)</f>
        <v>#N/A</v>
      </c>
      <c r="L20" s="136" t="e">
        <f>MATCH(E20,Table_KM[#Headers],1)</f>
        <v>#N/A</v>
      </c>
      <c r="M20" s="137" t="e" cm="1">
        <f t="array" ref="M20">INDEX(Table_KM[#All],K20+1,L20)</f>
        <v>#N/A</v>
      </c>
      <c r="N20" s="135" t="str">
        <f t="shared" si="1"/>
        <v/>
      </c>
      <c r="O20" s="142" t="str">
        <f t="shared" si="3"/>
        <v/>
      </c>
      <c r="P20" s="52"/>
      <c r="Q20" s="72"/>
      <c r="R20" s="53"/>
      <c r="S20" s="74"/>
      <c r="T20" s="24"/>
      <c r="U20" s="25"/>
      <c r="V20" s="25"/>
      <c r="W20" s="25"/>
      <c r="X20" s="26"/>
      <c r="Y20" s="71">
        <f t="shared" si="2"/>
        <v>0</v>
      </c>
      <c r="Z20" s="71">
        <f>IF(Y20=0,0,IFERROR(Y20/(1+VLOOKUP(F20,Taxes!$A:$B,2,FALSE)),"Province Required"))</f>
        <v>0</v>
      </c>
      <c r="AB20" s="13">
        <f>IF(Y20=0,0,Y20/(1+VLOOKUP(F20,Taxes!$A:$B,2,FALSE)))</f>
        <v>0</v>
      </c>
    </row>
    <row r="21" spans="2:28" ht="24.75" customHeight="1" x14ac:dyDescent="0.35">
      <c r="B21" s="20"/>
      <c r="C21" s="21"/>
      <c r="D21" s="87"/>
      <c r="E21" s="133" t="str">
        <f t="shared" si="0"/>
        <v>-</v>
      </c>
      <c r="F21" s="106"/>
      <c r="G21" s="22"/>
      <c r="H21" s="141" t="e">
        <f>_xlfn.XLOOKUP(I21,Table_KM[0-Expense Type],Table_KM[0-Index])</f>
        <v>#N/A</v>
      </c>
      <c r="I21" s="23"/>
      <c r="J21" s="105"/>
      <c r="K21" s="136" t="e">
        <f>MATCH(I21,Table_KM[0-Expense Type],0)</f>
        <v>#N/A</v>
      </c>
      <c r="L21" s="136" t="e">
        <f>MATCH(E21,Table_KM[#Headers],1)</f>
        <v>#N/A</v>
      </c>
      <c r="M21" s="137" t="e" cm="1">
        <f t="array" ref="M21">INDEX(Table_KM[#All],K21+1,L21)</f>
        <v>#N/A</v>
      </c>
      <c r="N21" s="135" t="str">
        <f t="shared" si="1"/>
        <v/>
      </c>
      <c r="O21" s="142" t="str">
        <f t="shared" si="3"/>
        <v/>
      </c>
      <c r="P21" s="52"/>
      <c r="Q21" s="72"/>
      <c r="R21" s="53"/>
      <c r="S21" s="74"/>
      <c r="T21" s="24"/>
      <c r="U21" s="25"/>
      <c r="V21" s="25"/>
      <c r="W21" s="25"/>
      <c r="X21" s="26"/>
      <c r="Y21" s="71">
        <f t="shared" si="2"/>
        <v>0</v>
      </c>
      <c r="Z21" s="71">
        <f>IF(Y21=0,0,IFERROR(Y21/(1+VLOOKUP(F21,Taxes!$A:$B,2,FALSE)),"Province Required"))</f>
        <v>0</v>
      </c>
      <c r="AB21" s="13">
        <f>IF(Y21=0,0,Y21/(1+VLOOKUP(F21,Taxes!$A:$B,2,FALSE)))</f>
        <v>0</v>
      </c>
    </row>
    <row r="22" spans="2:28" ht="24.75" customHeight="1" x14ac:dyDescent="0.35">
      <c r="B22" s="20"/>
      <c r="C22" s="21"/>
      <c r="D22" s="87"/>
      <c r="E22" s="133" t="str">
        <f t="shared" si="0"/>
        <v>-</v>
      </c>
      <c r="F22" s="106"/>
      <c r="G22" s="22"/>
      <c r="H22" s="141" t="e">
        <f>_xlfn.XLOOKUP(I22,Table_KM[0-Expense Type],Table_KM[0-Index])</f>
        <v>#N/A</v>
      </c>
      <c r="I22" s="23"/>
      <c r="J22" s="105"/>
      <c r="K22" s="136" t="e">
        <f>MATCH(I22,Table_KM[0-Expense Type],0)</f>
        <v>#N/A</v>
      </c>
      <c r="L22" s="136" t="e">
        <f>MATCH(E22,Table_KM[#Headers],1)</f>
        <v>#N/A</v>
      </c>
      <c r="M22" s="137" t="e" cm="1">
        <f t="array" ref="M22">INDEX(Table_KM[#All],K22+1,L22)</f>
        <v>#N/A</v>
      </c>
      <c r="N22" s="135" t="str">
        <f t="shared" si="1"/>
        <v/>
      </c>
      <c r="O22" s="142" t="str">
        <f t="shared" si="3"/>
        <v/>
      </c>
      <c r="P22" s="52"/>
      <c r="Q22" s="72"/>
      <c r="R22" s="53"/>
      <c r="S22" s="74"/>
      <c r="T22" s="24"/>
      <c r="U22" s="25"/>
      <c r="V22" s="25"/>
      <c r="W22" s="25"/>
      <c r="X22" s="26"/>
      <c r="Y22" s="71">
        <f t="shared" si="2"/>
        <v>0</v>
      </c>
      <c r="Z22" s="71">
        <f>IF(Y22=0,0,IFERROR(Y22/(1+VLOOKUP(F22,Taxes!$A:$B,2,FALSE)),"Province Required"))</f>
        <v>0</v>
      </c>
      <c r="AB22" s="13">
        <f>IF(Y22=0,0,Y22/(1+VLOOKUP(F22,Taxes!$A:$B,2,FALSE)))</f>
        <v>0</v>
      </c>
    </row>
    <row r="23" spans="2:28" ht="24.75" customHeight="1" x14ac:dyDescent="0.35">
      <c r="B23" s="20"/>
      <c r="C23" s="21"/>
      <c r="D23" s="87"/>
      <c r="E23" s="133" t="str">
        <f t="shared" si="0"/>
        <v>-</v>
      </c>
      <c r="F23" s="106"/>
      <c r="G23" s="22"/>
      <c r="H23" s="141" t="e">
        <f>_xlfn.XLOOKUP(I23,Table_KM[0-Expense Type],Table_KM[0-Index])</f>
        <v>#N/A</v>
      </c>
      <c r="I23" s="23"/>
      <c r="J23" s="105"/>
      <c r="K23" s="136" t="e">
        <f>MATCH(I23,Table_KM[0-Expense Type],0)</f>
        <v>#N/A</v>
      </c>
      <c r="L23" s="136" t="e">
        <f>MATCH(E23,Table_KM[#Headers],1)</f>
        <v>#N/A</v>
      </c>
      <c r="M23" s="137" t="e" cm="1">
        <f t="array" ref="M23">INDEX(Table_KM[#All],K23+1,L23)</f>
        <v>#N/A</v>
      </c>
      <c r="N23" s="135" t="str">
        <f t="shared" si="1"/>
        <v/>
      </c>
      <c r="O23" s="142" t="str">
        <f t="shared" si="3"/>
        <v/>
      </c>
      <c r="P23" s="52"/>
      <c r="Q23" s="72"/>
      <c r="R23" s="53"/>
      <c r="S23" s="74"/>
      <c r="T23" s="24"/>
      <c r="U23" s="25"/>
      <c r="V23" s="25"/>
      <c r="W23" s="25"/>
      <c r="X23" s="26"/>
      <c r="Y23" s="71">
        <f t="shared" ref="Y23:Y37" si="5">SUM(T23:X23)</f>
        <v>0</v>
      </c>
      <c r="Z23" s="71">
        <f>IF(Y23=0,0,IFERROR(Y23/(1+VLOOKUP(F23,Taxes!$A:$B,2,FALSE)),"Province Required"))</f>
        <v>0</v>
      </c>
      <c r="AB23" s="13">
        <f>IF(Y23=0,0,Y23/(1+VLOOKUP(F23,Taxes!$A:$B,2,FALSE)))</f>
        <v>0</v>
      </c>
    </row>
    <row r="24" spans="2:28" ht="24.75" customHeight="1" x14ac:dyDescent="0.35">
      <c r="B24" s="20"/>
      <c r="C24" s="21"/>
      <c r="D24" s="87"/>
      <c r="E24" s="133" t="str">
        <f t="shared" si="0"/>
        <v>-</v>
      </c>
      <c r="F24" s="106"/>
      <c r="G24" s="22"/>
      <c r="H24" s="141" t="e">
        <f>_xlfn.XLOOKUP(I24,Table_KM[0-Expense Type],Table_KM[0-Index])</f>
        <v>#N/A</v>
      </c>
      <c r="I24" s="23"/>
      <c r="J24" s="105"/>
      <c r="K24" s="136" t="e">
        <f>MATCH(I24,Table_KM[0-Expense Type],0)</f>
        <v>#N/A</v>
      </c>
      <c r="L24" s="136" t="e">
        <f>MATCH(E24,Table_KM[#Headers],1)</f>
        <v>#N/A</v>
      </c>
      <c r="M24" s="137" t="e" cm="1">
        <f t="array" ref="M24">INDEX(Table_KM[#All],K24+1,L24)</f>
        <v>#N/A</v>
      </c>
      <c r="N24" s="135" t="str">
        <f t="shared" si="1"/>
        <v/>
      </c>
      <c r="O24" s="142" t="str">
        <f t="shared" si="3"/>
        <v/>
      </c>
      <c r="P24" s="52"/>
      <c r="Q24" s="72"/>
      <c r="R24" s="53"/>
      <c r="S24" s="74"/>
      <c r="T24" s="24"/>
      <c r="U24" s="25"/>
      <c r="V24" s="25"/>
      <c r="W24" s="25"/>
      <c r="X24" s="26"/>
      <c r="Y24" s="71">
        <f t="shared" si="5"/>
        <v>0</v>
      </c>
      <c r="Z24" s="71">
        <f>IF(Y24=0,0,IFERROR(Y24/(1+VLOOKUP(F24,Taxes!$A:$B,2,FALSE)),"Province Required"))</f>
        <v>0</v>
      </c>
      <c r="AB24" s="13">
        <f>IF(Y24=0,0,Y24/(1+VLOOKUP(F24,Taxes!$A:$B,2,FALSE)))</f>
        <v>0</v>
      </c>
    </row>
    <row r="25" spans="2:28" ht="24.75" customHeight="1" x14ac:dyDescent="0.35">
      <c r="B25" s="20"/>
      <c r="C25" s="21"/>
      <c r="D25" s="87"/>
      <c r="E25" s="133" t="str">
        <f t="shared" si="0"/>
        <v>-</v>
      </c>
      <c r="F25" s="106"/>
      <c r="G25" s="22"/>
      <c r="H25" s="141" t="e">
        <f>_xlfn.XLOOKUP(I25,Table_KM[0-Expense Type],Table_KM[0-Index])</f>
        <v>#N/A</v>
      </c>
      <c r="I25" s="23"/>
      <c r="J25" s="105"/>
      <c r="K25" s="136" t="e">
        <f>MATCH(I25,Table_KM[0-Expense Type],0)</f>
        <v>#N/A</v>
      </c>
      <c r="L25" s="136" t="e">
        <f>MATCH(E25,Table_KM[#Headers],1)</f>
        <v>#N/A</v>
      </c>
      <c r="M25" s="137" t="e" cm="1">
        <f t="array" ref="M25">INDEX(Table_KM[#All],K25+1,L25)</f>
        <v>#N/A</v>
      </c>
      <c r="N25" s="135" t="str">
        <f t="shared" si="1"/>
        <v/>
      </c>
      <c r="O25" s="142" t="str">
        <f t="shared" si="3"/>
        <v/>
      </c>
      <c r="P25" s="52"/>
      <c r="Q25" s="72"/>
      <c r="R25" s="53"/>
      <c r="S25" s="74"/>
      <c r="T25" s="24"/>
      <c r="U25" s="25"/>
      <c r="V25" s="25"/>
      <c r="W25" s="25"/>
      <c r="X25" s="26"/>
      <c r="Y25" s="71">
        <f t="shared" si="5"/>
        <v>0</v>
      </c>
      <c r="Z25" s="71">
        <f>IF(Y25=0,0,IFERROR(Y25/(1+VLOOKUP(F25,Taxes!$A:$B,2,FALSE)),"Province Required"))</f>
        <v>0</v>
      </c>
      <c r="AB25" s="13">
        <f>IF(Y25=0,0,Y25/(1+VLOOKUP(F25,Taxes!$A:$B,2,FALSE)))</f>
        <v>0</v>
      </c>
    </row>
    <row r="26" spans="2:28" ht="24.75" customHeight="1" x14ac:dyDescent="0.35">
      <c r="B26" s="20"/>
      <c r="C26" s="21"/>
      <c r="D26" s="87"/>
      <c r="E26" s="133" t="str">
        <f t="shared" si="0"/>
        <v>-</v>
      </c>
      <c r="F26" s="106"/>
      <c r="G26" s="22"/>
      <c r="H26" s="141" t="e">
        <f>_xlfn.XLOOKUP(I26,Table_KM[0-Expense Type],Table_KM[0-Index])</f>
        <v>#N/A</v>
      </c>
      <c r="I26" s="23"/>
      <c r="J26" s="105"/>
      <c r="K26" s="136" t="e">
        <f>MATCH(I26,Table_KM[0-Expense Type],0)</f>
        <v>#N/A</v>
      </c>
      <c r="L26" s="136" t="e">
        <f>MATCH(E26,Table_KM[#Headers],1)</f>
        <v>#N/A</v>
      </c>
      <c r="M26" s="137" t="e" cm="1">
        <f t="array" ref="M26">INDEX(Table_KM[#All],K26+1,L26)</f>
        <v>#N/A</v>
      </c>
      <c r="N26" s="135" t="str">
        <f t="shared" si="1"/>
        <v/>
      </c>
      <c r="O26" s="142" t="str">
        <f t="shared" si="3"/>
        <v/>
      </c>
      <c r="P26" s="52"/>
      <c r="Q26" s="72"/>
      <c r="R26" s="53"/>
      <c r="S26" s="74"/>
      <c r="T26" s="24"/>
      <c r="U26" s="25"/>
      <c r="V26" s="25"/>
      <c r="W26" s="25"/>
      <c r="X26" s="26"/>
      <c r="Y26" s="71">
        <f t="shared" si="5"/>
        <v>0</v>
      </c>
      <c r="Z26" s="71">
        <f>IF(Y26=0,0,IFERROR(Y26/(1+VLOOKUP(F26,Taxes!$A:$B,2,FALSE)),"Province Required"))</f>
        <v>0</v>
      </c>
      <c r="AB26" s="13">
        <f>IF(Y26=0,0,Y26/(1+VLOOKUP(F26,Taxes!$A:$B,2,FALSE)))</f>
        <v>0</v>
      </c>
    </row>
    <row r="27" spans="2:28" ht="24.75" customHeight="1" x14ac:dyDescent="0.35">
      <c r="B27" s="20"/>
      <c r="C27" s="21"/>
      <c r="D27" s="87"/>
      <c r="E27" s="133" t="str">
        <f t="shared" si="0"/>
        <v>-</v>
      </c>
      <c r="F27" s="106"/>
      <c r="G27" s="22"/>
      <c r="H27" s="141" t="e">
        <f>_xlfn.XLOOKUP(I27,Table_KM[0-Expense Type],Table_KM[0-Index])</f>
        <v>#N/A</v>
      </c>
      <c r="I27" s="23"/>
      <c r="J27" s="105"/>
      <c r="K27" s="136" t="e">
        <f>MATCH(I27,Table_KM[0-Expense Type],0)</f>
        <v>#N/A</v>
      </c>
      <c r="L27" s="136" t="e">
        <f>MATCH(E27,Table_KM[#Headers],1)</f>
        <v>#N/A</v>
      </c>
      <c r="M27" s="137" t="e" cm="1">
        <f t="array" ref="M27">INDEX(Table_KM[#All],K27+1,L27)</f>
        <v>#N/A</v>
      </c>
      <c r="N27" s="135" t="str">
        <f t="shared" si="1"/>
        <v/>
      </c>
      <c r="O27" s="142" t="str">
        <f t="shared" si="3"/>
        <v/>
      </c>
      <c r="P27" s="52"/>
      <c r="Q27" s="72"/>
      <c r="R27" s="53"/>
      <c r="S27" s="74"/>
      <c r="T27" s="24"/>
      <c r="U27" s="25"/>
      <c r="V27" s="25"/>
      <c r="W27" s="25"/>
      <c r="X27" s="26"/>
      <c r="Y27" s="71">
        <f t="shared" si="5"/>
        <v>0</v>
      </c>
      <c r="Z27" s="71">
        <f>IF(Y27=0,0,IFERROR(Y27/(1+VLOOKUP(F27,Taxes!$A:$B,2,FALSE)),"Province Required"))</f>
        <v>0</v>
      </c>
      <c r="AB27" s="13">
        <f>IF(Y27=0,0,Y27/(1+VLOOKUP(F27,Taxes!$A:$B,2,FALSE)))</f>
        <v>0</v>
      </c>
    </row>
    <row r="28" spans="2:28" ht="24.75" customHeight="1" x14ac:dyDescent="0.35">
      <c r="B28" s="20"/>
      <c r="C28" s="21"/>
      <c r="D28" s="87"/>
      <c r="E28" s="133" t="str">
        <f t="shared" si="0"/>
        <v>-</v>
      </c>
      <c r="F28" s="106"/>
      <c r="G28" s="22"/>
      <c r="H28" s="141" t="e">
        <f>_xlfn.XLOOKUP(I28,Table_KM[0-Expense Type],Table_KM[0-Index])</f>
        <v>#N/A</v>
      </c>
      <c r="I28" s="23"/>
      <c r="J28" s="105"/>
      <c r="K28" s="136" t="e">
        <f>MATCH(I28,Table_KM[0-Expense Type],0)</f>
        <v>#N/A</v>
      </c>
      <c r="L28" s="136" t="e">
        <f>MATCH(E28,Table_KM[#Headers],1)</f>
        <v>#N/A</v>
      </c>
      <c r="M28" s="137" t="e" cm="1">
        <f t="array" ref="M28">INDEX(Table_KM[#All],K28+1,L28)</f>
        <v>#N/A</v>
      </c>
      <c r="N28" s="135" t="str">
        <f t="shared" si="1"/>
        <v/>
      </c>
      <c r="O28" s="142" t="str">
        <f t="shared" si="3"/>
        <v/>
      </c>
      <c r="P28" s="52"/>
      <c r="Q28" s="72"/>
      <c r="R28" s="53"/>
      <c r="S28" s="74"/>
      <c r="T28" s="24"/>
      <c r="U28" s="25"/>
      <c r="V28" s="25"/>
      <c r="W28" s="25"/>
      <c r="X28" s="26"/>
      <c r="Y28" s="71">
        <f t="shared" si="5"/>
        <v>0</v>
      </c>
      <c r="Z28" s="71">
        <f>IF(Y28=0,0,IFERROR(Y28/(1+VLOOKUP(F28,Taxes!$A:$B,2,FALSE)),"Province Required"))</f>
        <v>0</v>
      </c>
      <c r="AB28" s="13">
        <f>IF(Y28=0,0,Y28/(1+VLOOKUP(F28,Taxes!$A:$B,2,FALSE)))</f>
        <v>0</v>
      </c>
    </row>
    <row r="29" spans="2:28" ht="24.75" customHeight="1" x14ac:dyDescent="0.35">
      <c r="B29" s="20"/>
      <c r="C29" s="21"/>
      <c r="D29" s="87"/>
      <c r="E29" s="133" t="str">
        <f t="shared" si="0"/>
        <v>-</v>
      </c>
      <c r="F29" s="106"/>
      <c r="G29" s="22"/>
      <c r="H29" s="141" t="e">
        <f>_xlfn.XLOOKUP(I29,Table_KM[0-Expense Type],Table_KM[0-Index])</f>
        <v>#N/A</v>
      </c>
      <c r="I29" s="23"/>
      <c r="J29" s="105"/>
      <c r="K29" s="136" t="e">
        <f>MATCH(I29,Table_KM[0-Expense Type],0)</f>
        <v>#N/A</v>
      </c>
      <c r="L29" s="136" t="e">
        <f>MATCH(E29,Table_KM[#Headers],1)</f>
        <v>#N/A</v>
      </c>
      <c r="M29" s="137" t="e" cm="1">
        <f t="array" ref="M29">INDEX(Table_KM[#All],K29+1,L29)</f>
        <v>#N/A</v>
      </c>
      <c r="N29" s="135" t="str">
        <f t="shared" si="1"/>
        <v/>
      </c>
      <c r="O29" s="142" t="str">
        <f t="shared" si="3"/>
        <v/>
      </c>
      <c r="P29" s="52"/>
      <c r="Q29" s="72"/>
      <c r="R29" s="53"/>
      <c r="S29" s="74"/>
      <c r="T29" s="24"/>
      <c r="U29" s="25"/>
      <c r="V29" s="25"/>
      <c r="W29" s="25"/>
      <c r="X29" s="26"/>
      <c r="Y29" s="71">
        <f t="shared" si="5"/>
        <v>0</v>
      </c>
      <c r="Z29" s="71">
        <f>IF(Y29=0,0,IFERROR(Y29/(1+VLOOKUP(F29,Taxes!$A:$B,2,FALSE)),"Province Required"))</f>
        <v>0</v>
      </c>
      <c r="AB29" s="13">
        <f>IF(Y29=0,0,Y29/(1+VLOOKUP(F29,Taxes!$A:$B,2,FALSE)))</f>
        <v>0</v>
      </c>
    </row>
    <row r="30" spans="2:28" ht="24.75" customHeight="1" x14ac:dyDescent="0.35">
      <c r="B30" s="20"/>
      <c r="C30" s="21"/>
      <c r="D30" s="87"/>
      <c r="E30" s="133" t="str">
        <f t="shared" si="0"/>
        <v>-</v>
      </c>
      <c r="F30" s="106"/>
      <c r="G30" s="22"/>
      <c r="H30" s="141" t="e">
        <f>_xlfn.XLOOKUP(I30,Table_KM[0-Expense Type],Table_KM[0-Index])</f>
        <v>#N/A</v>
      </c>
      <c r="I30" s="23"/>
      <c r="J30" s="105"/>
      <c r="K30" s="136" t="e">
        <f>MATCH(I30,Table_KM[0-Expense Type],0)</f>
        <v>#N/A</v>
      </c>
      <c r="L30" s="136" t="e">
        <f>MATCH(E30,Table_KM[#Headers],1)</f>
        <v>#N/A</v>
      </c>
      <c r="M30" s="137" t="e" cm="1">
        <f t="array" ref="M30">INDEX(Table_KM[#All],K30+1,L30)</f>
        <v>#N/A</v>
      </c>
      <c r="N30" s="135" t="str">
        <f t="shared" si="1"/>
        <v/>
      </c>
      <c r="O30" s="142" t="str">
        <f t="shared" si="3"/>
        <v/>
      </c>
      <c r="P30" s="52"/>
      <c r="Q30" s="72"/>
      <c r="R30" s="53"/>
      <c r="S30" s="74"/>
      <c r="T30" s="24"/>
      <c r="U30" s="25"/>
      <c r="V30" s="25"/>
      <c r="W30" s="25"/>
      <c r="X30" s="26"/>
      <c r="Y30" s="71">
        <f t="shared" si="5"/>
        <v>0</v>
      </c>
      <c r="Z30" s="71">
        <f>IF(Y30=0,0,IFERROR(Y30/(1+VLOOKUP(F30,Taxes!$A:$B,2,FALSE)),"Province Required"))</f>
        <v>0</v>
      </c>
      <c r="AB30" s="13">
        <f>IF(Y30=0,0,Y30/(1+VLOOKUP(F30,Taxes!$A:$B,2,FALSE)))</f>
        <v>0</v>
      </c>
    </row>
    <row r="31" spans="2:28" ht="24.75" customHeight="1" x14ac:dyDescent="0.35">
      <c r="B31" s="20"/>
      <c r="C31" s="21"/>
      <c r="D31" s="87"/>
      <c r="E31" s="133" t="str">
        <f t="shared" si="0"/>
        <v>-</v>
      </c>
      <c r="F31" s="106"/>
      <c r="G31" s="22"/>
      <c r="H31" s="141" t="e">
        <f>_xlfn.XLOOKUP(I31,Table_KM[0-Expense Type],Table_KM[0-Index])</f>
        <v>#N/A</v>
      </c>
      <c r="I31" s="23"/>
      <c r="J31" s="105"/>
      <c r="K31" s="136" t="e">
        <f>MATCH(I31,Table_KM[0-Expense Type],0)</f>
        <v>#N/A</v>
      </c>
      <c r="L31" s="136" t="e">
        <f>MATCH(E31,Table_KM[#Headers],1)</f>
        <v>#N/A</v>
      </c>
      <c r="M31" s="137" t="e" cm="1">
        <f t="array" ref="M31">INDEX(Table_KM[#All],K31+1,L31)</f>
        <v>#N/A</v>
      </c>
      <c r="N31" s="135" t="str">
        <f t="shared" si="1"/>
        <v/>
      </c>
      <c r="O31" s="142" t="str">
        <f t="shared" si="3"/>
        <v/>
      </c>
      <c r="P31" s="52"/>
      <c r="Q31" s="72"/>
      <c r="R31" s="53"/>
      <c r="S31" s="74"/>
      <c r="T31" s="24"/>
      <c r="U31" s="25"/>
      <c r="V31" s="25"/>
      <c r="W31" s="25"/>
      <c r="X31" s="26"/>
      <c r="Y31" s="71">
        <f t="shared" si="5"/>
        <v>0</v>
      </c>
      <c r="Z31" s="71">
        <f>IF(Y31=0,0,IFERROR(Y31/(1+VLOOKUP(F31,Taxes!$A:$B,2,FALSE)),"Province Required"))</f>
        <v>0</v>
      </c>
      <c r="AB31" s="13">
        <f>IF(Y31=0,0,Y31/(1+VLOOKUP(F31,Taxes!$A:$B,2,FALSE)))</f>
        <v>0</v>
      </c>
    </row>
    <row r="32" spans="2:28" ht="24.75" customHeight="1" x14ac:dyDescent="0.35">
      <c r="B32" s="20"/>
      <c r="C32" s="21"/>
      <c r="D32" s="87"/>
      <c r="E32" s="133" t="str">
        <f t="shared" si="0"/>
        <v>-</v>
      </c>
      <c r="F32" s="106"/>
      <c r="G32" s="22"/>
      <c r="H32" s="141" t="e">
        <f>_xlfn.XLOOKUP(I32,Table_KM[0-Expense Type],Table_KM[0-Index])</f>
        <v>#N/A</v>
      </c>
      <c r="I32" s="23"/>
      <c r="J32" s="105"/>
      <c r="K32" s="136" t="e">
        <f>MATCH(I32,Table_KM[0-Expense Type],0)</f>
        <v>#N/A</v>
      </c>
      <c r="L32" s="136" t="e">
        <f>MATCH(E32,Table_KM[#Headers],1)</f>
        <v>#N/A</v>
      </c>
      <c r="M32" s="137" t="e" cm="1">
        <f t="array" ref="M32">INDEX(Table_KM[#All],K32+1,L32)</f>
        <v>#N/A</v>
      </c>
      <c r="N32" s="135" t="str">
        <f t="shared" si="1"/>
        <v/>
      </c>
      <c r="O32" s="142" t="str">
        <f t="shared" si="3"/>
        <v/>
      </c>
      <c r="P32" s="52"/>
      <c r="Q32" s="72"/>
      <c r="R32" s="53"/>
      <c r="S32" s="74"/>
      <c r="T32" s="24"/>
      <c r="U32" s="25"/>
      <c r="V32" s="25"/>
      <c r="W32" s="25"/>
      <c r="X32" s="26"/>
      <c r="Y32" s="71">
        <f t="shared" si="5"/>
        <v>0</v>
      </c>
      <c r="Z32" s="71">
        <f>IF(Y32=0,0,IFERROR(Y32/(1+VLOOKUP(F32,Taxes!$A:$B,2,FALSE)),"Province Required"))</f>
        <v>0</v>
      </c>
      <c r="AB32" s="13">
        <f>IF(Y32=0,0,Y32/(1+VLOOKUP(F32,Taxes!$A:$B,2,FALSE)))</f>
        <v>0</v>
      </c>
    </row>
    <row r="33" spans="2:28" ht="24.75" customHeight="1" x14ac:dyDescent="0.35">
      <c r="B33" s="20"/>
      <c r="C33" s="21"/>
      <c r="D33" s="87"/>
      <c r="E33" s="133" t="str">
        <f t="shared" si="0"/>
        <v>-</v>
      </c>
      <c r="F33" s="106"/>
      <c r="G33" s="22"/>
      <c r="H33" s="141" t="e">
        <f>_xlfn.XLOOKUP(I33,Table_KM[0-Expense Type],Table_KM[0-Index])</f>
        <v>#N/A</v>
      </c>
      <c r="I33" s="23"/>
      <c r="J33" s="105"/>
      <c r="K33" s="136" t="e">
        <f>MATCH(I33,Table_KM[0-Expense Type],0)</f>
        <v>#N/A</v>
      </c>
      <c r="L33" s="136" t="e">
        <f>MATCH(E33,Table_KM[#Headers],1)</f>
        <v>#N/A</v>
      </c>
      <c r="M33" s="137" t="e" cm="1">
        <f t="array" ref="M33">INDEX(Table_KM[#All],K33+1,L33)</f>
        <v>#N/A</v>
      </c>
      <c r="N33" s="135" t="str">
        <f t="shared" si="1"/>
        <v/>
      </c>
      <c r="O33" s="142" t="str">
        <f t="shared" si="3"/>
        <v/>
      </c>
      <c r="P33" s="52"/>
      <c r="Q33" s="72"/>
      <c r="R33" s="53"/>
      <c r="S33" s="74"/>
      <c r="T33" s="24"/>
      <c r="U33" s="25"/>
      <c r="V33" s="25"/>
      <c r="W33" s="25"/>
      <c r="X33" s="26"/>
      <c r="Y33" s="71">
        <f t="shared" si="5"/>
        <v>0</v>
      </c>
      <c r="Z33" s="71">
        <f>IF(Y33=0,0,IFERROR(Y33/(1+VLOOKUP(F33,Taxes!$A:$B,2,FALSE)),"Province Required"))</f>
        <v>0</v>
      </c>
      <c r="AB33" s="13">
        <f>IF(Y33=0,0,Y33/(1+VLOOKUP(F33,Taxes!$A:$B,2,FALSE)))</f>
        <v>0</v>
      </c>
    </row>
    <row r="34" spans="2:28" ht="24.75" customHeight="1" x14ac:dyDescent="0.35">
      <c r="B34" s="20"/>
      <c r="C34" s="21"/>
      <c r="D34" s="87"/>
      <c r="E34" s="133" t="str">
        <f t="shared" si="0"/>
        <v>-</v>
      </c>
      <c r="F34" s="106"/>
      <c r="G34" s="22"/>
      <c r="H34" s="141" t="e">
        <f>_xlfn.XLOOKUP(I34,Table_KM[0-Expense Type],Table_KM[0-Index])</f>
        <v>#N/A</v>
      </c>
      <c r="I34" s="23"/>
      <c r="J34" s="105"/>
      <c r="K34" s="136" t="e">
        <f>MATCH(I34,Table_KM[0-Expense Type],0)</f>
        <v>#N/A</v>
      </c>
      <c r="L34" s="136" t="e">
        <f>MATCH(E34,Table_KM[#Headers],1)</f>
        <v>#N/A</v>
      </c>
      <c r="M34" s="137" t="e" cm="1">
        <f t="array" ref="M34">INDEX(Table_KM[#All],K34+1,L34)</f>
        <v>#N/A</v>
      </c>
      <c r="N34" s="135" t="str">
        <f t="shared" si="1"/>
        <v/>
      </c>
      <c r="O34" s="142" t="str">
        <f t="shared" si="3"/>
        <v/>
      </c>
      <c r="P34" s="52"/>
      <c r="Q34" s="72"/>
      <c r="R34" s="53"/>
      <c r="S34" s="74"/>
      <c r="T34" s="24"/>
      <c r="U34" s="25"/>
      <c r="V34" s="25"/>
      <c r="W34" s="25"/>
      <c r="X34" s="26"/>
      <c r="Y34" s="71">
        <f t="shared" si="5"/>
        <v>0</v>
      </c>
      <c r="Z34" s="71">
        <f>IF(Y34=0,0,IFERROR(Y34/(1+VLOOKUP(F34,Taxes!$A:$B,2,FALSE)),"Province Required"))</f>
        <v>0</v>
      </c>
      <c r="AB34" s="13">
        <f>IF(Y34=0,0,Y34/(1+VLOOKUP(F34,Taxes!$A:$B,2,FALSE)))</f>
        <v>0</v>
      </c>
    </row>
    <row r="35" spans="2:28" ht="24.75" customHeight="1" x14ac:dyDescent="0.35">
      <c r="B35" s="20"/>
      <c r="C35" s="21"/>
      <c r="D35" s="87"/>
      <c r="E35" s="133" t="str">
        <f t="shared" si="0"/>
        <v>-</v>
      </c>
      <c r="F35" s="106"/>
      <c r="G35" s="22"/>
      <c r="H35" s="141" t="e">
        <f>_xlfn.XLOOKUP(I35,Table_KM[0-Expense Type],Table_KM[0-Index])</f>
        <v>#N/A</v>
      </c>
      <c r="I35" s="23"/>
      <c r="J35" s="105"/>
      <c r="K35" s="136" t="e">
        <f>MATCH(I35,Table_KM[0-Expense Type],0)</f>
        <v>#N/A</v>
      </c>
      <c r="L35" s="136" t="e">
        <f>MATCH(E35,Table_KM[#Headers],1)</f>
        <v>#N/A</v>
      </c>
      <c r="M35" s="137" t="e" cm="1">
        <f t="array" ref="M35">INDEX(Table_KM[#All],K35+1,L35)</f>
        <v>#N/A</v>
      </c>
      <c r="N35" s="135" t="str">
        <f t="shared" si="1"/>
        <v/>
      </c>
      <c r="O35" s="142" t="str">
        <f t="shared" si="3"/>
        <v/>
      </c>
      <c r="P35" s="52"/>
      <c r="Q35" s="72"/>
      <c r="R35" s="53"/>
      <c r="S35" s="74"/>
      <c r="T35" s="24"/>
      <c r="U35" s="25"/>
      <c r="V35" s="25"/>
      <c r="W35" s="25"/>
      <c r="X35" s="26"/>
      <c r="Y35" s="71">
        <f t="shared" si="5"/>
        <v>0</v>
      </c>
      <c r="Z35" s="71">
        <f>IF(Y35=0,0,IFERROR(Y35/(1+VLOOKUP(F35,Taxes!$A:$B,2,FALSE)),"Province Required"))</f>
        <v>0</v>
      </c>
      <c r="AB35" s="13">
        <f>IF(Y35=0,0,Y35/(1+VLOOKUP(F35,Taxes!$A:$B,2,FALSE)))</f>
        <v>0</v>
      </c>
    </row>
    <row r="36" spans="2:28" ht="24.75" customHeight="1" x14ac:dyDescent="0.35">
      <c r="B36" s="20"/>
      <c r="C36" s="21"/>
      <c r="D36" s="87"/>
      <c r="E36" s="133" t="str">
        <f t="shared" si="0"/>
        <v>-</v>
      </c>
      <c r="F36" s="106"/>
      <c r="G36" s="22"/>
      <c r="H36" s="141" t="e">
        <f>_xlfn.XLOOKUP(I36,Table_KM[0-Expense Type],Table_KM[0-Index])</f>
        <v>#N/A</v>
      </c>
      <c r="I36" s="23"/>
      <c r="J36" s="105"/>
      <c r="K36" s="136" t="e">
        <f>MATCH(I36,Table_KM[0-Expense Type],0)</f>
        <v>#N/A</v>
      </c>
      <c r="L36" s="136" t="e">
        <f>MATCH(E36,Table_KM[#Headers],1)</f>
        <v>#N/A</v>
      </c>
      <c r="M36" s="137" t="e" cm="1">
        <f t="array" ref="M36">INDEX(Table_KM[#All],K36+1,L36)</f>
        <v>#N/A</v>
      </c>
      <c r="N36" s="135" t="str">
        <f t="shared" si="1"/>
        <v/>
      </c>
      <c r="O36" s="142" t="str">
        <f t="shared" si="3"/>
        <v/>
      </c>
      <c r="P36" s="52"/>
      <c r="Q36" s="72"/>
      <c r="R36" s="53"/>
      <c r="S36" s="74"/>
      <c r="T36" s="24"/>
      <c r="U36" s="25"/>
      <c r="V36" s="25"/>
      <c r="W36" s="25"/>
      <c r="X36" s="26"/>
      <c r="Y36" s="71">
        <f t="shared" si="5"/>
        <v>0</v>
      </c>
      <c r="Z36" s="71">
        <f>IF(Y36=0,0,IFERROR(Y36/(1+VLOOKUP(F36,Taxes!$A:$B,2,FALSE)),"Province Required"))</f>
        <v>0</v>
      </c>
      <c r="AB36" s="13">
        <f>IF(Y36=0,0,Y36/(1+VLOOKUP(F36,Taxes!$A:$B,2,FALSE)))</f>
        <v>0</v>
      </c>
    </row>
    <row r="37" spans="2:28" ht="24.75" customHeight="1" x14ac:dyDescent="0.35">
      <c r="B37" s="20"/>
      <c r="C37" s="21"/>
      <c r="D37" s="87"/>
      <c r="E37" s="133" t="str">
        <f t="shared" si="0"/>
        <v>-</v>
      </c>
      <c r="F37" s="106"/>
      <c r="G37" s="22"/>
      <c r="H37" s="141" t="e">
        <f>_xlfn.XLOOKUP(I37,Table_KM[0-Expense Type],Table_KM[0-Index])</f>
        <v>#N/A</v>
      </c>
      <c r="I37" s="23"/>
      <c r="J37" s="105"/>
      <c r="K37" s="136" t="e">
        <f>MATCH(I37,Table_KM[0-Expense Type],0)</f>
        <v>#N/A</v>
      </c>
      <c r="L37" s="136" t="e">
        <f>MATCH(E37,Table_KM[#Headers],1)</f>
        <v>#N/A</v>
      </c>
      <c r="M37" s="137" t="e" cm="1">
        <f t="array" ref="M37">INDEX(Table_KM[#All],K37+1,L37)</f>
        <v>#N/A</v>
      </c>
      <c r="N37" s="135" t="str">
        <f t="shared" si="1"/>
        <v/>
      </c>
      <c r="O37" s="142" t="str">
        <f t="shared" si="3"/>
        <v/>
      </c>
      <c r="P37" s="52"/>
      <c r="Q37" s="72"/>
      <c r="R37" s="53"/>
      <c r="S37" s="74"/>
      <c r="T37" s="24"/>
      <c r="U37" s="25"/>
      <c r="V37" s="25"/>
      <c r="W37" s="25"/>
      <c r="X37" s="26"/>
      <c r="Y37" s="71">
        <f t="shared" si="5"/>
        <v>0</v>
      </c>
      <c r="Z37" s="71">
        <f>IF(Y37=0,0,IFERROR(Y37/(1+VLOOKUP(F37,Taxes!$A:$B,2,FALSE)),"Province Required"))</f>
        <v>0</v>
      </c>
      <c r="AB37" s="13">
        <f>IF(Y37=0,0,Y37/(1+VLOOKUP(F37,Taxes!$A:$B,2,FALSE)))</f>
        <v>0</v>
      </c>
    </row>
    <row r="38" spans="2:28" ht="24.75" customHeight="1" x14ac:dyDescent="0.35">
      <c r="B38" s="20"/>
      <c r="C38" s="21"/>
      <c r="D38" s="87"/>
      <c r="E38" s="133" t="str">
        <f t="shared" si="0"/>
        <v>-</v>
      </c>
      <c r="F38" s="106"/>
      <c r="G38" s="22"/>
      <c r="H38" s="141" t="e">
        <f>_xlfn.XLOOKUP(I38,Table_KM[0-Expense Type],Table_KM[0-Index])</f>
        <v>#N/A</v>
      </c>
      <c r="I38" s="23"/>
      <c r="J38" s="105"/>
      <c r="K38" s="136" t="e">
        <f>MATCH(I38,Table_KM[0-Expense Type],0)</f>
        <v>#N/A</v>
      </c>
      <c r="L38" s="136" t="e">
        <f>MATCH(E38,Table_KM[#Headers],1)</f>
        <v>#N/A</v>
      </c>
      <c r="M38" s="137" t="e" cm="1">
        <f t="array" ref="M38">INDEX(Table_KM[#All],K38+1,L38)</f>
        <v>#N/A</v>
      </c>
      <c r="N38" s="135" t="str">
        <f t="shared" si="1"/>
        <v/>
      </c>
      <c r="O38" s="142" t="str">
        <f t="shared" si="3"/>
        <v/>
      </c>
      <c r="P38" s="52"/>
      <c r="Q38" s="72"/>
      <c r="R38" s="53"/>
      <c r="S38" s="74"/>
      <c r="T38" s="24"/>
      <c r="U38" s="25"/>
      <c r="V38" s="25"/>
      <c r="W38" s="25"/>
      <c r="X38" s="26"/>
      <c r="Y38" s="71">
        <f t="shared" ref="Y38:Y42" si="6">SUM(T38:X38)</f>
        <v>0</v>
      </c>
      <c r="Z38" s="71">
        <f>IF(Y38=0,0,IFERROR(Y38/(1+VLOOKUP(F38,Taxes!$A:$B,2,FALSE)),"Province Required"))</f>
        <v>0</v>
      </c>
      <c r="AB38" s="13">
        <f>IF(Y38=0,0,Y38/(1+VLOOKUP(F38,Taxes!$A:$B,2,FALSE)))</f>
        <v>0</v>
      </c>
    </row>
    <row r="39" spans="2:28" ht="24.75" customHeight="1" x14ac:dyDescent="0.35">
      <c r="B39" s="20"/>
      <c r="C39" s="21"/>
      <c r="D39" s="87"/>
      <c r="E39" s="133" t="str">
        <f t="shared" si="0"/>
        <v>-</v>
      </c>
      <c r="F39" s="106"/>
      <c r="G39" s="22"/>
      <c r="H39" s="141" t="e">
        <f>_xlfn.XLOOKUP(I39,Table_KM[0-Expense Type],Table_KM[0-Index])</f>
        <v>#N/A</v>
      </c>
      <c r="I39" s="23"/>
      <c r="J39" s="105"/>
      <c r="K39" s="136" t="e">
        <f>MATCH(I39,Table_KM[0-Expense Type],0)</f>
        <v>#N/A</v>
      </c>
      <c r="L39" s="136" t="e">
        <f>MATCH(E39,Table_KM[#Headers],1)</f>
        <v>#N/A</v>
      </c>
      <c r="M39" s="137" t="e" cm="1">
        <f t="array" ref="M39">INDEX(Table_KM[#All],K39+1,L39)</f>
        <v>#N/A</v>
      </c>
      <c r="N39" s="135" t="str">
        <f t="shared" si="1"/>
        <v/>
      </c>
      <c r="O39" s="142" t="str">
        <f t="shared" si="3"/>
        <v/>
      </c>
      <c r="P39" s="52"/>
      <c r="Q39" s="72"/>
      <c r="R39" s="53"/>
      <c r="S39" s="74"/>
      <c r="T39" s="24"/>
      <c r="U39" s="25"/>
      <c r="V39" s="25"/>
      <c r="W39" s="25"/>
      <c r="X39" s="26"/>
      <c r="Y39" s="71">
        <f t="shared" ref="Y39:Y40" si="7">SUM(T39:X39)</f>
        <v>0</v>
      </c>
      <c r="Z39" s="71">
        <f>IF(Y39=0,0,IFERROR(Y39/(1+VLOOKUP(F39,Taxes!$A:$B,2,FALSE)),"Province Required"))</f>
        <v>0</v>
      </c>
      <c r="AB39" s="13">
        <f>IF(Y39=0,0,Y39/(1+VLOOKUP(F39,Taxes!$A:$B,2,FALSE)))</f>
        <v>0</v>
      </c>
    </row>
    <row r="40" spans="2:28" ht="24.75" customHeight="1" x14ac:dyDescent="0.35">
      <c r="B40" s="20"/>
      <c r="C40" s="21"/>
      <c r="D40" s="87"/>
      <c r="E40" s="133" t="str">
        <f t="shared" si="0"/>
        <v>-</v>
      </c>
      <c r="F40" s="106"/>
      <c r="G40" s="22"/>
      <c r="H40" s="141" t="e">
        <f>_xlfn.XLOOKUP(I40,Table_KM[0-Expense Type],Table_KM[0-Index])</f>
        <v>#N/A</v>
      </c>
      <c r="I40" s="23"/>
      <c r="J40" s="105"/>
      <c r="K40" s="136" t="e">
        <f>MATCH(I40,Table_KM[0-Expense Type],0)</f>
        <v>#N/A</v>
      </c>
      <c r="L40" s="136" t="e">
        <f>MATCH(E40,Table_KM[#Headers],1)</f>
        <v>#N/A</v>
      </c>
      <c r="M40" s="137" t="e" cm="1">
        <f t="array" ref="M40">INDEX(Table_KM[#All],K40+1,L40)</f>
        <v>#N/A</v>
      </c>
      <c r="N40" s="135" t="str">
        <f t="shared" si="1"/>
        <v/>
      </c>
      <c r="O40" s="142" t="str">
        <f t="shared" si="3"/>
        <v/>
      </c>
      <c r="P40" s="52"/>
      <c r="Q40" s="72"/>
      <c r="R40" s="53"/>
      <c r="S40" s="74"/>
      <c r="T40" s="24"/>
      <c r="U40" s="25"/>
      <c r="V40" s="25"/>
      <c r="W40" s="25"/>
      <c r="X40" s="26"/>
      <c r="Y40" s="71">
        <f t="shared" si="7"/>
        <v>0</v>
      </c>
      <c r="Z40" s="71">
        <f>IF(Y40=0,0,IFERROR(Y40/(1+VLOOKUP(F40,Taxes!$A:$B,2,FALSE)),"Province Required"))</f>
        <v>0</v>
      </c>
      <c r="AB40" s="13">
        <f>IF(Y40=0,0,Y40/(1+VLOOKUP(F40,Taxes!$A:$B,2,FALSE)))</f>
        <v>0</v>
      </c>
    </row>
    <row r="41" spans="2:28" ht="24.75" customHeight="1" x14ac:dyDescent="0.35">
      <c r="B41" s="20"/>
      <c r="C41" s="21"/>
      <c r="D41" s="87"/>
      <c r="E41" s="133" t="str">
        <f t="shared" si="0"/>
        <v>-</v>
      </c>
      <c r="F41" s="106"/>
      <c r="G41" s="22"/>
      <c r="H41" s="141" t="e">
        <f>_xlfn.XLOOKUP(I41,Table_KM[0-Expense Type],Table_KM[0-Index])</f>
        <v>#N/A</v>
      </c>
      <c r="I41" s="23"/>
      <c r="J41" s="105"/>
      <c r="K41" s="136" t="e">
        <f>MATCH(I41,Table_KM[0-Expense Type],0)</f>
        <v>#N/A</v>
      </c>
      <c r="L41" s="136" t="e">
        <f>MATCH(E41,Table_KM[#Headers],1)</f>
        <v>#N/A</v>
      </c>
      <c r="M41" s="137" t="e" cm="1">
        <f t="array" ref="M41">INDEX(Table_KM[#All],K41+1,L41)</f>
        <v>#N/A</v>
      </c>
      <c r="N41" s="135" t="str">
        <f t="shared" si="1"/>
        <v/>
      </c>
      <c r="O41" s="142" t="str">
        <f t="shared" si="3"/>
        <v/>
      </c>
      <c r="P41" s="52"/>
      <c r="Q41" s="72"/>
      <c r="R41" s="53"/>
      <c r="S41" s="74"/>
      <c r="T41" s="24"/>
      <c r="U41" s="25"/>
      <c r="V41" s="25"/>
      <c r="W41" s="25"/>
      <c r="X41" s="26"/>
      <c r="Y41" s="71">
        <f t="shared" si="6"/>
        <v>0</v>
      </c>
      <c r="Z41" s="71">
        <f>IF(Y41=0,0,IFERROR(Y41/(1+VLOOKUP(F41,Taxes!$A:$B,2,FALSE)),"Province Required"))</f>
        <v>0</v>
      </c>
      <c r="AB41" s="13">
        <f>IF(Y41=0,0,Y41/(1+VLOOKUP(F41,Taxes!$A:$B,2,FALSE)))</f>
        <v>0</v>
      </c>
    </row>
    <row r="42" spans="2:28" ht="24.75" customHeight="1" x14ac:dyDescent="0.35">
      <c r="B42" s="20"/>
      <c r="C42" s="21"/>
      <c r="D42" s="87"/>
      <c r="E42" s="133" t="str">
        <f t="shared" si="0"/>
        <v>-</v>
      </c>
      <c r="F42" s="106"/>
      <c r="G42" s="22"/>
      <c r="H42" s="141" t="e">
        <f>_xlfn.XLOOKUP(I42,Table_KM[0-Expense Type],Table_KM[0-Index])</f>
        <v>#N/A</v>
      </c>
      <c r="I42" s="23"/>
      <c r="J42" s="105"/>
      <c r="K42" s="136" t="e">
        <f>MATCH(I42,Table_KM[0-Expense Type],0)</f>
        <v>#N/A</v>
      </c>
      <c r="L42" s="136" t="e">
        <f>MATCH(E42,Table_KM[#Headers],1)</f>
        <v>#N/A</v>
      </c>
      <c r="M42" s="137" t="e" cm="1">
        <f t="array" ref="M42">INDEX(Table_KM[#All],K42+1,L42)</f>
        <v>#N/A</v>
      </c>
      <c r="N42" s="135" t="str">
        <f t="shared" si="1"/>
        <v/>
      </c>
      <c r="O42" s="142" t="str">
        <f t="shared" si="3"/>
        <v/>
      </c>
      <c r="P42" s="52"/>
      <c r="Q42" s="72"/>
      <c r="R42" s="53"/>
      <c r="S42" s="74"/>
      <c r="T42" s="24"/>
      <c r="U42" s="25"/>
      <c r="V42" s="25"/>
      <c r="W42" s="25"/>
      <c r="X42" s="26"/>
      <c r="Y42" s="71">
        <f t="shared" si="6"/>
        <v>0</v>
      </c>
      <c r="Z42" s="71">
        <f>IF(Y42=0,0,IFERROR(Y42/(1+VLOOKUP(F42,Taxes!$A:$B,2,FALSE)),"Province Required"))</f>
        <v>0</v>
      </c>
      <c r="AB42" s="13">
        <f>IF(Y42=0,0,Y42/(1+VLOOKUP(F42,Taxes!$A:$B,2,FALSE)))</f>
        <v>0</v>
      </c>
    </row>
    <row r="43" spans="2:28" ht="24.75" customHeight="1" x14ac:dyDescent="0.35">
      <c r="B43" s="20"/>
      <c r="C43" s="21"/>
      <c r="D43" s="87"/>
      <c r="E43" s="133" t="str">
        <f t="shared" si="0"/>
        <v>-</v>
      </c>
      <c r="F43" s="106"/>
      <c r="G43" s="22"/>
      <c r="H43" s="141" t="e">
        <f>_xlfn.XLOOKUP(I43,Table_KM[0-Expense Type],Table_KM[0-Index])</f>
        <v>#N/A</v>
      </c>
      <c r="I43" s="23"/>
      <c r="J43" s="105"/>
      <c r="K43" s="136" t="e">
        <f>MATCH(I43,Table_KM[0-Expense Type],0)</f>
        <v>#N/A</v>
      </c>
      <c r="L43" s="136" t="e">
        <f>MATCH(E43,Table_KM[#Headers],1)</f>
        <v>#N/A</v>
      </c>
      <c r="M43" s="137" t="e" cm="1">
        <f t="array" ref="M43">INDEX(Table_KM[#All],K43+1,L43)</f>
        <v>#N/A</v>
      </c>
      <c r="N43" s="135" t="str">
        <f t="shared" si="1"/>
        <v/>
      </c>
      <c r="O43" s="142" t="str">
        <f t="shared" si="3"/>
        <v/>
      </c>
      <c r="P43" s="52"/>
      <c r="Q43" s="72"/>
      <c r="R43" s="53"/>
      <c r="S43" s="74"/>
      <c r="T43" s="24"/>
      <c r="U43" s="25"/>
      <c r="V43" s="25"/>
      <c r="W43" s="25"/>
      <c r="X43" s="26"/>
      <c r="Y43" s="71">
        <f t="shared" ref="Y43:Y47" si="8">SUM(T43:X43)</f>
        <v>0</v>
      </c>
      <c r="Z43" s="71">
        <f>IF(Y43=0,0,IFERROR(Y43/(1+VLOOKUP(F43,Taxes!$A:$B,2,FALSE)),"Province Required"))</f>
        <v>0</v>
      </c>
      <c r="AB43" s="13">
        <f>IF(Y43=0,0,Y43/(1+VLOOKUP(F43,Taxes!$A:$B,2,FALSE)))</f>
        <v>0</v>
      </c>
    </row>
    <row r="44" spans="2:28" ht="24.75" customHeight="1" x14ac:dyDescent="0.35">
      <c r="B44" s="20"/>
      <c r="C44" s="21"/>
      <c r="D44" s="87"/>
      <c r="E44" s="133" t="str">
        <f t="shared" si="0"/>
        <v>-</v>
      </c>
      <c r="F44" s="106"/>
      <c r="G44" s="22"/>
      <c r="H44" s="141" t="e">
        <f>_xlfn.XLOOKUP(I44,Table_KM[0-Expense Type],Table_KM[0-Index])</f>
        <v>#N/A</v>
      </c>
      <c r="I44" s="23"/>
      <c r="J44" s="105"/>
      <c r="K44" s="136" t="e">
        <f>MATCH(I44,Table_KM[0-Expense Type],0)</f>
        <v>#N/A</v>
      </c>
      <c r="L44" s="136" t="e">
        <f>MATCH(E44,Table_KM[#Headers],1)</f>
        <v>#N/A</v>
      </c>
      <c r="M44" s="137" t="e" cm="1">
        <f t="array" ref="M44">INDEX(Table_KM[#All],K44+1,L44)</f>
        <v>#N/A</v>
      </c>
      <c r="N44" s="135" t="str">
        <f t="shared" si="1"/>
        <v/>
      </c>
      <c r="O44" s="142" t="str">
        <f t="shared" si="3"/>
        <v/>
      </c>
      <c r="P44" s="52"/>
      <c r="Q44" s="72"/>
      <c r="R44" s="53"/>
      <c r="S44" s="74"/>
      <c r="T44" s="24"/>
      <c r="U44" s="25"/>
      <c r="V44" s="25"/>
      <c r="W44" s="25"/>
      <c r="X44" s="26"/>
      <c r="Y44" s="71">
        <f t="shared" si="8"/>
        <v>0</v>
      </c>
      <c r="Z44" s="71">
        <f>IF(Y44=0,0,IFERROR(Y44/(1+VLOOKUP(F44,Taxes!$A:$B,2,FALSE)),"Province Required"))</f>
        <v>0</v>
      </c>
      <c r="AB44" s="13">
        <f>IF(Y44=0,0,Y44/(1+VLOOKUP(F44,Taxes!$A:$B,2,FALSE)))</f>
        <v>0</v>
      </c>
    </row>
    <row r="45" spans="2:28" ht="24.75" customHeight="1" x14ac:dyDescent="0.35">
      <c r="B45" s="20"/>
      <c r="C45" s="21"/>
      <c r="D45" s="87"/>
      <c r="E45" s="133" t="str">
        <f t="shared" si="0"/>
        <v>-</v>
      </c>
      <c r="F45" s="106"/>
      <c r="G45" s="22"/>
      <c r="H45" s="141" t="e">
        <f>_xlfn.XLOOKUP(I45,Table_KM[0-Expense Type],Table_KM[0-Index])</f>
        <v>#N/A</v>
      </c>
      <c r="I45" s="23"/>
      <c r="J45" s="105"/>
      <c r="K45" s="136" t="e">
        <f>MATCH(I45,Table_KM[0-Expense Type],0)</f>
        <v>#N/A</v>
      </c>
      <c r="L45" s="136" t="e">
        <f>MATCH(E45,Table_KM[#Headers],1)</f>
        <v>#N/A</v>
      </c>
      <c r="M45" s="137" t="e" cm="1">
        <f t="array" ref="M45">INDEX(Table_KM[#All],K45+1,L45)</f>
        <v>#N/A</v>
      </c>
      <c r="N45" s="135" t="str">
        <f t="shared" si="1"/>
        <v/>
      </c>
      <c r="O45" s="142" t="str">
        <f t="shared" si="3"/>
        <v/>
      </c>
      <c r="P45" s="52"/>
      <c r="Q45" s="72"/>
      <c r="R45" s="53"/>
      <c r="S45" s="74"/>
      <c r="T45" s="24"/>
      <c r="U45" s="25"/>
      <c r="V45" s="25"/>
      <c r="W45" s="25"/>
      <c r="X45" s="26"/>
      <c r="Y45" s="71">
        <f t="shared" si="8"/>
        <v>0</v>
      </c>
      <c r="Z45" s="71">
        <f>IF(Y45=0,0,IFERROR(Y45/(1+VLOOKUP(F45,Taxes!$A:$B,2,FALSE)),"Province Required"))</f>
        <v>0</v>
      </c>
      <c r="AB45" s="13">
        <f>IF(Y45=0,0,Y45/(1+VLOOKUP(F45,Taxes!$A:$B,2,FALSE)))</f>
        <v>0</v>
      </c>
    </row>
    <row r="46" spans="2:28" ht="24.75" customHeight="1" x14ac:dyDescent="0.35">
      <c r="B46" s="20"/>
      <c r="C46" s="21"/>
      <c r="D46" s="87"/>
      <c r="E46" s="133" t="str">
        <f t="shared" si="0"/>
        <v>-</v>
      </c>
      <c r="F46" s="106"/>
      <c r="G46" s="22"/>
      <c r="H46" s="141" t="e">
        <f>_xlfn.XLOOKUP(I46,Table_KM[0-Expense Type],Table_KM[0-Index])</f>
        <v>#N/A</v>
      </c>
      <c r="I46" s="23"/>
      <c r="J46" s="105"/>
      <c r="K46" s="136" t="e">
        <f>MATCH(I46,Table_KM[0-Expense Type],0)</f>
        <v>#N/A</v>
      </c>
      <c r="L46" s="136" t="e">
        <f>MATCH(E46,Table_KM[#Headers],1)</f>
        <v>#N/A</v>
      </c>
      <c r="M46" s="137" t="e" cm="1">
        <f t="array" ref="M46">INDEX(Table_KM[#All],K46+1,L46)</f>
        <v>#N/A</v>
      </c>
      <c r="N46" s="135" t="str">
        <f t="shared" si="1"/>
        <v/>
      </c>
      <c r="O46" s="142" t="str">
        <f t="shared" si="3"/>
        <v/>
      </c>
      <c r="P46" s="52"/>
      <c r="Q46" s="72"/>
      <c r="R46" s="53"/>
      <c r="S46" s="74"/>
      <c r="T46" s="24"/>
      <c r="U46" s="25"/>
      <c r="V46" s="25"/>
      <c r="W46" s="25"/>
      <c r="X46" s="26"/>
      <c r="Y46" s="71">
        <f t="shared" si="8"/>
        <v>0</v>
      </c>
      <c r="Z46" s="71">
        <f>IF(Y46=0,0,IFERROR(Y46/(1+VLOOKUP(F46,Taxes!$A:$B,2,FALSE)),"Province Required"))</f>
        <v>0</v>
      </c>
      <c r="AB46" s="13">
        <f>IF(Y46=0,0,Y46/(1+VLOOKUP(F46,Taxes!$A:$B,2,FALSE)))</f>
        <v>0</v>
      </c>
    </row>
    <row r="47" spans="2:28" ht="24.75" customHeight="1" thickBot="1" x14ac:dyDescent="0.4">
      <c r="B47" s="27"/>
      <c r="C47" s="28"/>
      <c r="D47" s="88"/>
      <c r="E47" s="133" t="str">
        <f t="shared" si="0"/>
        <v>-</v>
      </c>
      <c r="F47" s="106"/>
      <c r="G47" s="19"/>
      <c r="H47" s="141" t="e">
        <f>_xlfn.XLOOKUP(I47,Table_KM[0-Expense Type],Table_KM[0-Index])</f>
        <v>#N/A</v>
      </c>
      <c r="I47" s="29"/>
      <c r="J47" s="105"/>
      <c r="K47" s="136" t="e">
        <f>MATCH(I47,Table_KM[0-Expense Type],0)</f>
        <v>#N/A</v>
      </c>
      <c r="L47" s="136" t="e">
        <f>MATCH(E47,Table_KM[#Headers],1)</f>
        <v>#N/A</v>
      </c>
      <c r="M47" s="137" t="e" cm="1">
        <f t="array" ref="M47">INDEX(Table_KM[#All],K47+1,L47)</f>
        <v>#N/A</v>
      </c>
      <c r="N47" s="137" t="str">
        <f t="shared" si="1"/>
        <v/>
      </c>
      <c r="O47" s="143" t="str">
        <f t="shared" si="3"/>
        <v/>
      </c>
      <c r="P47" s="73"/>
      <c r="Q47" s="72"/>
      <c r="R47" s="75"/>
      <c r="S47" s="74"/>
      <c r="T47" s="24"/>
      <c r="U47" s="25"/>
      <c r="V47" s="25"/>
      <c r="W47" s="25"/>
      <c r="X47" s="26"/>
      <c r="Y47" s="71">
        <f t="shared" si="8"/>
        <v>0</v>
      </c>
      <c r="Z47" s="71">
        <f>IF(Y47=0,0,IFERROR(Y47/(1+VLOOKUP(F47,Taxes!$A:$B,2,FALSE)),"Province Required"))</f>
        <v>0</v>
      </c>
      <c r="AB47" s="13">
        <f>IF(Y47=0,0,Y47/(1+VLOOKUP(F47,Taxes!$A:$B,2,FALSE)))</f>
        <v>0</v>
      </c>
    </row>
    <row r="48" spans="2:28" x14ac:dyDescent="0.35">
      <c r="B48" s="221" t="s">
        <v>28</v>
      </c>
      <c r="C48" s="222"/>
      <c r="D48" s="223"/>
      <c r="E48" s="223"/>
      <c r="F48" s="222"/>
      <c r="G48" s="224"/>
      <c r="H48" s="128"/>
      <c r="I48" s="146" t="s">
        <v>29</v>
      </c>
      <c r="J48" s="147"/>
      <c r="K48" s="132"/>
      <c r="L48" s="132"/>
      <c r="M48" s="118"/>
      <c r="N48" s="119"/>
      <c r="O48" s="233">
        <f t="shared" ref="O48" si="9">SUM(O13:O47)</f>
        <v>0</v>
      </c>
      <c r="P48" s="205" t="s">
        <v>30</v>
      </c>
      <c r="Q48" s="206"/>
      <c r="R48" s="235">
        <f>SUM(P13:S47)</f>
        <v>0</v>
      </c>
      <c r="S48" s="4"/>
      <c r="T48" s="213" t="s">
        <v>31</v>
      </c>
      <c r="U48" s="214"/>
      <c r="V48" s="214"/>
      <c r="W48" s="214"/>
      <c r="X48" s="215"/>
      <c r="Y48" s="219">
        <f>SUM(Y13:Y47)</f>
        <v>0</v>
      </c>
      <c r="Z48" s="144">
        <f>AB48</f>
        <v>0</v>
      </c>
      <c r="AB48" s="144">
        <f>SUM(AB13:AB47)</f>
        <v>0</v>
      </c>
    </row>
    <row r="49" spans="2:28" ht="18.600000000000001" thickBot="1" x14ac:dyDescent="0.4">
      <c r="B49" s="225"/>
      <c r="C49" s="226"/>
      <c r="D49" s="226"/>
      <c r="E49" s="226"/>
      <c r="F49" s="226"/>
      <c r="G49" s="227"/>
      <c r="H49" s="129"/>
      <c r="I49" s="148"/>
      <c r="J49" s="149"/>
      <c r="K49" s="132"/>
      <c r="L49" s="132"/>
      <c r="M49" s="120"/>
      <c r="N49" s="121"/>
      <c r="O49" s="234"/>
      <c r="P49" s="207"/>
      <c r="Q49" s="207"/>
      <c r="R49" s="236"/>
      <c r="S49" s="5"/>
      <c r="T49" s="216"/>
      <c r="U49" s="217"/>
      <c r="V49" s="217"/>
      <c r="W49" s="217"/>
      <c r="X49" s="218"/>
      <c r="Y49" s="220"/>
      <c r="Z49" s="145"/>
      <c r="AB49" s="145"/>
    </row>
    <row r="50" spans="2:28" x14ac:dyDescent="0.35">
      <c r="B50" s="173" t="s">
        <v>32</v>
      </c>
      <c r="C50" s="174"/>
      <c r="D50" s="174"/>
      <c r="E50" s="174"/>
      <c r="F50" s="174"/>
      <c r="G50" s="175"/>
      <c r="H50" s="123"/>
      <c r="I50" s="179">
        <v>808113</v>
      </c>
      <c r="J50" s="180"/>
      <c r="K50" s="181"/>
      <c r="L50" s="181"/>
      <c r="M50" s="182"/>
      <c r="N50" s="182"/>
      <c r="O50" s="182"/>
      <c r="P50" s="239">
        <v>808112</v>
      </c>
      <c r="Q50" s="180"/>
      <c r="R50" s="182"/>
      <c r="S50" s="69"/>
      <c r="T50" s="241">
        <v>808113</v>
      </c>
      <c r="U50" s="242"/>
      <c r="V50" s="242"/>
      <c r="W50" s="242"/>
      <c r="X50" s="242"/>
      <c r="Y50" s="242"/>
      <c r="Z50" s="243"/>
    </row>
    <row r="51" spans="2:28" ht="18.600000000000001" thickBot="1" x14ac:dyDescent="0.4">
      <c r="B51" s="176"/>
      <c r="C51" s="177"/>
      <c r="D51" s="177"/>
      <c r="E51" s="177"/>
      <c r="F51" s="177"/>
      <c r="G51" s="178"/>
      <c r="H51" s="124"/>
      <c r="I51" s="183"/>
      <c r="J51" s="183"/>
      <c r="K51" s="183"/>
      <c r="L51" s="183"/>
      <c r="M51" s="183"/>
      <c r="N51" s="183"/>
      <c r="O51" s="183"/>
      <c r="P51" s="240"/>
      <c r="Q51" s="183"/>
      <c r="R51" s="183"/>
      <c r="S51" s="70"/>
      <c r="T51" s="244"/>
      <c r="U51" s="245"/>
      <c r="V51" s="245"/>
      <c r="W51" s="245"/>
      <c r="X51" s="245"/>
      <c r="Y51" s="245"/>
      <c r="Z51" s="246"/>
    </row>
    <row r="52" spans="2:28" ht="18.600000000000001" thickBot="1" x14ac:dyDescent="0.4">
      <c r="B52" s="30"/>
      <c r="C52" s="31"/>
      <c r="D52" s="31"/>
      <c r="E52" s="31"/>
      <c r="F52" s="31"/>
      <c r="G52" s="31"/>
      <c r="H52" s="31"/>
      <c r="I52" s="31"/>
      <c r="J52" s="30"/>
      <c r="K52" s="30"/>
      <c r="L52" s="30"/>
      <c r="M52" s="30"/>
      <c r="N52" s="30"/>
      <c r="O52" s="30"/>
      <c r="P52" s="30"/>
      <c r="Q52" s="30"/>
      <c r="R52" s="30"/>
      <c r="S52" s="30"/>
      <c r="T52" s="237"/>
      <c r="U52" s="237"/>
      <c r="V52" s="237"/>
      <c r="W52" s="237"/>
      <c r="X52" s="237"/>
      <c r="Y52" s="237"/>
      <c r="Z52" s="238"/>
    </row>
    <row r="53" spans="2:28" ht="18.600000000000001" thickBot="1" x14ac:dyDescent="0.4">
      <c r="B53" s="9" t="s">
        <v>33</v>
      </c>
      <c r="C53" s="9"/>
      <c r="D53" s="9"/>
      <c r="E53" s="9"/>
      <c r="F53" s="9"/>
      <c r="G53" s="9"/>
      <c r="H53" s="32"/>
      <c r="I53" s="32"/>
      <c r="J53" s="32"/>
      <c r="K53" s="32"/>
      <c r="L53" s="32"/>
      <c r="M53" s="32"/>
      <c r="N53" s="32"/>
      <c r="O53" s="32"/>
      <c r="P53" s="32"/>
      <c r="Q53" s="32"/>
      <c r="R53" s="32"/>
      <c r="S53" s="33"/>
      <c r="T53" s="34"/>
      <c r="U53" s="35" t="s">
        <v>34</v>
      </c>
      <c r="V53" s="34"/>
      <c r="W53" s="34"/>
      <c r="X53" s="36"/>
      <c r="Y53" s="36"/>
      <c r="Z53" s="37"/>
    </row>
    <row r="54" spans="2:28" ht="24.75" customHeight="1" x14ac:dyDescent="0.35">
      <c r="B54" s="81"/>
      <c r="C54" s="82"/>
      <c r="D54" s="82"/>
      <c r="E54" s="82"/>
      <c r="F54" s="82"/>
      <c r="G54" s="82"/>
      <c r="H54" s="82"/>
      <c r="I54" s="82"/>
      <c r="J54" s="82"/>
      <c r="K54" s="82"/>
      <c r="L54" s="82"/>
      <c r="M54" s="82"/>
      <c r="N54" s="82"/>
      <c r="O54" s="82"/>
      <c r="P54" s="82"/>
      <c r="Q54" s="82"/>
      <c r="R54" s="82"/>
      <c r="S54" s="83"/>
      <c r="T54" s="38"/>
      <c r="U54" s="39"/>
      <c r="V54" s="39"/>
      <c r="W54" s="39"/>
      <c r="X54" s="16"/>
      <c r="Y54" s="6" t="s">
        <v>35</v>
      </c>
      <c r="Z54" s="190">
        <f>R48</f>
        <v>0</v>
      </c>
    </row>
    <row r="55" spans="2:28" ht="24.75" customHeight="1" x14ac:dyDescent="0.35">
      <c r="B55" s="76"/>
      <c r="C55" s="42"/>
      <c r="D55" s="42"/>
      <c r="E55" s="42"/>
      <c r="F55" s="42"/>
      <c r="G55" s="42"/>
      <c r="H55" s="42"/>
      <c r="I55" s="42"/>
      <c r="J55" s="42"/>
      <c r="K55" s="42"/>
      <c r="L55" s="42"/>
      <c r="M55" s="42"/>
      <c r="N55" s="42"/>
      <c r="O55" s="42"/>
      <c r="P55" s="42"/>
      <c r="Q55" s="42"/>
      <c r="R55" s="42"/>
      <c r="S55" s="42"/>
      <c r="T55" s="41"/>
      <c r="U55" s="42"/>
      <c r="V55" s="42"/>
      <c r="W55" s="42"/>
      <c r="Y55" s="7"/>
      <c r="Z55" s="191"/>
    </row>
    <row r="56" spans="2:28" ht="24.75" customHeight="1" x14ac:dyDescent="0.35">
      <c r="B56" s="77" t="s">
        <v>36</v>
      </c>
      <c r="C56" s="40"/>
      <c r="D56" s="40"/>
      <c r="E56" s="40"/>
      <c r="F56" s="40"/>
      <c r="G56" s="40"/>
      <c r="H56" s="40"/>
      <c r="I56" s="40"/>
      <c r="J56" s="40"/>
      <c r="K56" s="40"/>
      <c r="L56" s="40"/>
      <c r="M56" s="40"/>
      <c r="N56" s="40"/>
      <c r="O56" s="40"/>
      <c r="P56" s="40"/>
      <c r="Q56" s="40"/>
      <c r="R56" s="40"/>
      <c r="S56" s="40"/>
      <c r="T56" s="41"/>
      <c r="U56" s="42"/>
      <c r="V56" s="42"/>
      <c r="W56" s="42"/>
      <c r="Y56" s="7" t="s">
        <v>37</v>
      </c>
      <c r="Z56" s="190">
        <f>O48+Z48</f>
        <v>0</v>
      </c>
    </row>
    <row r="57" spans="2:28" ht="24.75" customHeight="1" x14ac:dyDescent="0.35">
      <c r="B57" s="78"/>
      <c r="C57" s="79"/>
      <c r="D57" s="79"/>
      <c r="E57" s="79"/>
      <c r="F57" s="79"/>
      <c r="G57" s="79"/>
      <c r="H57" s="79"/>
      <c r="I57" s="79"/>
      <c r="J57" s="79"/>
      <c r="K57" s="79"/>
      <c r="L57" s="79"/>
      <c r="M57" s="79"/>
      <c r="N57" s="79"/>
      <c r="O57" s="79"/>
      <c r="P57" s="79"/>
      <c r="Q57" s="79"/>
      <c r="R57" s="79"/>
      <c r="S57" s="80"/>
      <c r="T57" s="41"/>
      <c r="U57" s="42"/>
      <c r="V57" s="42"/>
      <c r="W57" s="42"/>
      <c r="Y57" s="7"/>
      <c r="Z57" s="191"/>
    </row>
    <row r="58" spans="2:28" ht="24.75" customHeight="1" x14ac:dyDescent="0.35">
      <c r="B58" s="10" t="s">
        <v>38</v>
      </c>
      <c r="C58" s="42"/>
      <c r="D58" s="42"/>
      <c r="E58" s="42"/>
      <c r="F58" s="42"/>
      <c r="G58" s="42"/>
      <c r="H58" s="42"/>
      <c r="I58" s="42"/>
      <c r="J58" s="42"/>
      <c r="K58" s="42"/>
      <c r="L58" s="42"/>
      <c r="M58" s="42"/>
      <c r="N58" s="42"/>
      <c r="O58" s="42"/>
      <c r="P58" s="42"/>
      <c r="Q58" s="42"/>
      <c r="R58" s="42"/>
      <c r="S58" s="42"/>
      <c r="T58" s="41"/>
      <c r="U58" s="42"/>
      <c r="V58" s="42"/>
      <c r="W58" s="42"/>
      <c r="Y58" s="7"/>
      <c r="Z58" s="198">
        <f>Z54+Z56</f>
        <v>0</v>
      </c>
    </row>
    <row r="59" spans="2:28" ht="24.75" customHeight="1" thickBot="1" x14ac:dyDescent="0.4">
      <c r="B59" s="11"/>
      <c r="C59" s="43"/>
      <c r="D59" s="43"/>
      <c r="E59" s="43"/>
      <c r="F59" s="43"/>
      <c r="G59" s="43"/>
      <c r="H59" s="43"/>
      <c r="I59" s="43"/>
      <c r="J59" s="43"/>
      <c r="K59" s="43"/>
      <c r="L59" s="43"/>
      <c r="M59" s="43"/>
      <c r="N59" s="43"/>
      <c r="O59" s="43"/>
      <c r="P59" s="43"/>
      <c r="Q59" s="43"/>
      <c r="R59" s="43"/>
      <c r="S59" s="43"/>
      <c r="T59" s="45"/>
      <c r="U59" s="46"/>
      <c r="V59" s="46"/>
      <c r="W59" s="46"/>
      <c r="X59" s="47"/>
      <c r="Y59" s="8" t="s">
        <v>39</v>
      </c>
      <c r="Z59" s="199"/>
    </row>
    <row r="60" spans="2:28" ht="24.75" customHeight="1" thickTop="1" x14ac:dyDescent="0.35">
      <c r="B60" s="10"/>
      <c r="C60" s="44"/>
      <c r="D60" s="44"/>
      <c r="E60" s="44"/>
      <c r="F60" s="44"/>
      <c r="G60" s="44"/>
      <c r="H60" s="44"/>
      <c r="I60" s="39"/>
      <c r="J60" s="39"/>
      <c r="K60" s="39"/>
      <c r="L60" s="39"/>
      <c r="M60" s="39"/>
      <c r="N60" s="39"/>
      <c r="O60" s="39"/>
      <c r="P60" s="39"/>
      <c r="Q60" s="39"/>
      <c r="R60" s="39"/>
      <c r="S60" s="39"/>
      <c r="T60" s="200" t="s">
        <v>40</v>
      </c>
      <c r="U60" s="201"/>
      <c r="V60" s="201"/>
      <c r="W60" s="201"/>
      <c r="X60" s="201"/>
      <c r="Y60" s="201"/>
      <c r="Z60" s="202"/>
    </row>
    <row r="61" spans="2:28" ht="24.75" customHeight="1" thickBot="1" x14ac:dyDescent="0.4">
      <c r="B61" s="48"/>
      <c r="C61" s="49"/>
      <c r="D61" s="49"/>
      <c r="E61" s="49"/>
      <c r="F61" s="49"/>
      <c r="G61" s="49"/>
      <c r="H61" s="49"/>
      <c r="I61" s="49"/>
      <c r="J61" s="49"/>
      <c r="K61" s="49"/>
      <c r="L61" s="49"/>
      <c r="M61" s="49"/>
      <c r="N61" s="49"/>
      <c r="O61" s="49"/>
      <c r="P61" s="49"/>
      <c r="Q61" s="49"/>
      <c r="R61" s="49"/>
      <c r="S61" s="49"/>
      <c r="T61" s="203"/>
      <c r="U61" s="203"/>
      <c r="V61" s="203"/>
      <c r="W61" s="203"/>
      <c r="X61" s="203"/>
      <c r="Y61" s="203"/>
      <c r="Z61" s="204"/>
    </row>
    <row r="62" spans="2:28" ht="24.75" customHeight="1" x14ac:dyDescent="0.35">
      <c r="B62" s="85"/>
      <c r="C62" s="42"/>
      <c r="D62" s="42"/>
      <c r="E62" s="42"/>
      <c r="F62" s="42"/>
      <c r="G62" s="42"/>
      <c r="H62" s="42"/>
      <c r="I62" s="42"/>
      <c r="J62" s="42"/>
      <c r="K62" s="42"/>
      <c r="L62" s="42"/>
      <c r="M62" s="42"/>
      <c r="N62" s="42"/>
      <c r="O62" s="42"/>
      <c r="P62" s="42"/>
      <c r="Q62" s="42"/>
      <c r="R62" s="42"/>
      <c r="S62" s="42"/>
      <c r="T62" s="84"/>
      <c r="U62" s="84"/>
      <c r="V62" s="84"/>
      <c r="W62" s="84"/>
      <c r="X62" s="84"/>
      <c r="Y62" s="84"/>
      <c r="Z62" s="84"/>
    </row>
    <row r="63" spans="2:28" ht="22.5" customHeight="1" x14ac:dyDescent="0.35">
      <c r="B63" s="42"/>
      <c r="C63" s="42"/>
      <c r="D63" s="42"/>
      <c r="E63" s="42"/>
      <c r="F63" s="42"/>
      <c r="G63" s="42"/>
      <c r="H63" s="42"/>
      <c r="I63" s="42"/>
      <c r="J63" s="42"/>
      <c r="K63" s="42"/>
      <c r="L63" s="42"/>
      <c r="M63" s="42"/>
      <c r="N63" s="42"/>
      <c r="O63" s="42"/>
      <c r="P63" s="42"/>
      <c r="Q63" s="42"/>
      <c r="R63" s="42"/>
      <c r="S63" s="42"/>
      <c r="T63" s="42"/>
      <c r="U63" s="42"/>
      <c r="V63" s="42"/>
      <c r="W63" s="42"/>
      <c r="X63" s="42"/>
      <c r="Y63" s="42"/>
      <c r="Z63" s="42"/>
    </row>
    <row r="64" spans="2:28" x14ac:dyDescent="0.35">
      <c r="B64" s="50"/>
      <c r="C64" s="50"/>
      <c r="D64" s="50"/>
      <c r="E64" s="50"/>
      <c r="F64" s="51"/>
      <c r="G64" s="51"/>
      <c r="H64" s="51"/>
      <c r="I64" s="51"/>
      <c r="J64" s="51"/>
      <c r="K64" s="51"/>
      <c r="L64" s="51"/>
      <c r="M64" s="51"/>
      <c r="N64" s="51"/>
      <c r="O64" s="51"/>
      <c r="P64" s="51"/>
      <c r="Q64" s="51"/>
      <c r="R64" s="51"/>
      <c r="S64" s="51"/>
      <c r="T64" s="51"/>
      <c r="U64" s="51"/>
      <c r="V64" s="51"/>
      <c r="W64" s="51"/>
      <c r="X64" s="51"/>
      <c r="Y64" s="51"/>
      <c r="Z64" s="51"/>
    </row>
    <row r="65" spans="2:26" x14ac:dyDescent="0.35">
      <c r="B65" s="12"/>
      <c r="C65" s="12"/>
      <c r="D65" s="12"/>
      <c r="E65" s="12"/>
      <c r="F65" s="12"/>
      <c r="G65" s="12"/>
      <c r="H65" s="12"/>
      <c r="I65" s="12"/>
      <c r="J65" s="12"/>
      <c r="K65" s="12"/>
      <c r="L65" s="12"/>
      <c r="M65" s="12"/>
      <c r="N65" s="12"/>
      <c r="O65" s="12"/>
      <c r="P65" s="12"/>
      <c r="Q65" s="12"/>
      <c r="R65" s="12"/>
      <c r="S65" s="12"/>
      <c r="T65" s="12"/>
      <c r="U65" s="12"/>
      <c r="V65" s="12"/>
      <c r="W65" s="12"/>
      <c r="X65" s="12"/>
      <c r="Y65" s="12"/>
      <c r="Z65" s="12"/>
    </row>
    <row r="77" spans="2:26" x14ac:dyDescent="0.35">
      <c r="B77" s="12"/>
      <c r="C77" s="12"/>
      <c r="D77" s="12"/>
      <c r="E77" s="12"/>
      <c r="F77" s="12"/>
      <c r="G77" s="12"/>
      <c r="H77" s="12"/>
      <c r="I77" s="12"/>
      <c r="J77" s="12"/>
      <c r="K77" s="12"/>
      <c r="L77" s="12"/>
      <c r="M77" s="12"/>
      <c r="N77" s="12"/>
      <c r="O77" s="12"/>
      <c r="P77" s="12"/>
      <c r="Q77" s="12"/>
      <c r="R77" s="12"/>
      <c r="S77" s="12"/>
      <c r="T77" s="12"/>
      <c r="U77" s="12"/>
      <c r="V77" s="12"/>
      <c r="W77" s="12"/>
      <c r="X77" s="12"/>
      <c r="Y77" s="12"/>
      <c r="Z77" s="12"/>
    </row>
  </sheetData>
  <mergeCells count="39">
    <mergeCell ref="Z58:Z59"/>
    <mergeCell ref="T60:Z61"/>
    <mergeCell ref="P48:Q49"/>
    <mergeCell ref="B12:F12"/>
    <mergeCell ref="B8:F8"/>
    <mergeCell ref="T48:X49"/>
    <mergeCell ref="Y48:Y49"/>
    <mergeCell ref="B48:G49"/>
    <mergeCell ref="I8:R8"/>
    <mergeCell ref="Y9:Y12"/>
    <mergeCell ref="I9:O9"/>
    <mergeCell ref="O48:O49"/>
    <mergeCell ref="R48:R49"/>
    <mergeCell ref="T52:Z52"/>
    <mergeCell ref="P50:R51"/>
    <mergeCell ref="T50:Z51"/>
    <mergeCell ref="Z54:Z55"/>
    <mergeCell ref="Z56:Z57"/>
    <mergeCell ref="P10:P12"/>
    <mergeCell ref="Q10:Q12"/>
    <mergeCell ref="R10:R12"/>
    <mergeCell ref="B50:G51"/>
    <mergeCell ref="I50:O51"/>
    <mergeCell ref="I10:I12"/>
    <mergeCell ref="J10:J12"/>
    <mergeCell ref="J4:Y4"/>
    <mergeCell ref="AB48:AB49"/>
    <mergeCell ref="I48:J49"/>
    <mergeCell ref="O10:O12"/>
    <mergeCell ref="Z48:Z49"/>
    <mergeCell ref="T8:Z8"/>
    <mergeCell ref="U10:U12"/>
    <mergeCell ref="W10:W12"/>
    <mergeCell ref="V10:V12"/>
    <mergeCell ref="P9:R9"/>
    <mergeCell ref="X10:X12"/>
    <mergeCell ref="Z9:Z12"/>
    <mergeCell ref="T10:T12"/>
    <mergeCell ref="T9:X9"/>
  </mergeCells>
  <conditionalFormatting sqref="J13:J47">
    <cfRule type="expression" dxfId="4" priority="7">
      <formula>AND($I13&lt;&gt;"",$J13="")</formula>
    </cfRule>
  </conditionalFormatting>
  <conditionalFormatting sqref="Z13:Z47">
    <cfRule type="containsText" dxfId="3" priority="2" operator="containsText" text="Province Required">
      <formula>NOT(ISERROR(SEARCH("Province Required",Z13)))</formula>
    </cfRule>
  </conditionalFormatting>
  <conditionalFormatting sqref="F13:F47">
    <cfRule type="expression" dxfId="2" priority="1">
      <formula>$Z13="Province Required"</formula>
    </cfRule>
  </conditionalFormatting>
  <conditionalFormatting sqref="J13:J47">
    <cfRule type="expression" dxfId="1" priority="5" stopIfTrue="1">
      <formula>$H13=1</formula>
    </cfRule>
    <cfRule type="expression" dxfId="0" priority="6" stopIfTrue="1">
      <formula>$H13=2</formula>
    </cfRule>
  </conditionalFormatting>
  <dataValidations count="3">
    <dataValidation type="list" allowBlank="1" showInputMessage="1" showErrorMessage="1" sqref="P13:P47" xr:uid="{00000000-0002-0000-0000-000001000000}">
      <formula1>IF($E13&lt;DATE(2018,6,1),champ_déj_avant,champs_déj_après)</formula1>
    </dataValidation>
    <dataValidation type="list" allowBlank="1" showInputMessage="1" showErrorMessage="1" sqref="Q13:Q47" xr:uid="{00000000-0002-0000-0000-000002000000}">
      <formula1>IF($E13&lt;DATE(2018,6,1),Champs_Diner_avant,Champs_diner_après)</formula1>
    </dataValidation>
    <dataValidation type="list" allowBlank="1" showInputMessage="1" showErrorMessage="1" sqref="R13:R47" xr:uid="{00000000-0002-0000-0000-000003000000}">
      <formula1>IF($E13&lt;DATE(2018,6,1),Champ_souper_avant,Champs_souper_après)</formula1>
    </dataValidation>
  </dataValidations>
  <printOptions horizontalCentered="1"/>
  <pageMargins left="0" right="0" top="0.35433070866141736" bottom="0" header="0" footer="0"/>
  <pageSetup scale="40" fitToHeight="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5000000}">
          <x14:formula1>
            <xm:f>Taxes!$D$3:$D$36</xm:f>
          </x14:formula1>
          <xm:sqref>B13:B47</xm:sqref>
        </x14:dataValidation>
        <x14:dataValidation type="list" allowBlank="1" showInputMessage="1" showErrorMessage="1" xr:uid="{00000000-0002-0000-0000-000006000000}">
          <x14:formula1>
            <xm:f>Taxes!$E$3:$E$14</xm:f>
          </x14:formula1>
          <xm:sqref>C13:C47</xm:sqref>
        </x14:dataValidation>
        <x14:dataValidation type="list" allowBlank="1" showInputMessage="1" showErrorMessage="1" xr:uid="{00000000-0002-0000-0000-000004000000}">
          <x14:formula1>
            <xm:f>Taxes!$A$4:$A$18</xm:f>
          </x14:formula1>
          <xm:sqref>F13:F47</xm:sqref>
        </x14:dataValidation>
        <x14:dataValidation type="list" allowBlank="1" showInputMessage="1" showErrorMessage="1" xr:uid="{88FAA1AD-5BC6-4946-98DD-A4E9C5886AF2}">
          <x14:formula1>
            <xm:f>km!$B$2:$B$100</xm:f>
          </x14:formula1>
          <xm:sqref>I13:I47</xm:sqref>
        </x14:dataValidation>
        <x14:dataValidation type="list" allowBlank="1" showInputMessage="1" showErrorMessage="1" xr:uid="{00000000-0002-0000-0000-000008000000}">
          <x14:formula1>
            <xm:f>Taxes!F$3:F$34</xm:f>
          </x14:formula1>
          <xm:sqref>D13:D47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C95"/>
  <sheetViews>
    <sheetView topLeftCell="A12" workbookViewId="0">
      <selection activeCell="A26" sqref="A26"/>
    </sheetView>
  </sheetViews>
  <sheetFormatPr baseColWidth="10" defaultColWidth="11.5546875" defaultRowHeight="14.4" x14ac:dyDescent="0.3"/>
  <cols>
    <col min="1" max="1" width="115.109375" customWidth="1"/>
  </cols>
  <sheetData>
    <row r="2" spans="1:3" ht="15" x14ac:dyDescent="0.3">
      <c r="A2" s="92" t="s">
        <v>41</v>
      </c>
    </row>
    <row r="3" spans="1:3" x14ac:dyDescent="0.3">
      <c r="A3" s="93" t="s">
        <v>42</v>
      </c>
      <c r="B3" s="247"/>
      <c r="C3" s="247"/>
    </row>
    <row r="4" spans="1:3" x14ac:dyDescent="0.3">
      <c r="A4" s="93" t="s">
        <v>125</v>
      </c>
      <c r="B4" s="247"/>
      <c r="C4" s="247"/>
    </row>
    <row r="5" spans="1:3" ht="28.8" x14ac:dyDescent="0.3">
      <c r="A5" s="94" t="s">
        <v>43</v>
      </c>
      <c r="B5" s="247"/>
      <c r="C5" s="247"/>
    </row>
    <row r="6" spans="1:3" x14ac:dyDescent="0.3">
      <c r="A6" s="93" t="s">
        <v>44</v>
      </c>
      <c r="B6" s="247"/>
      <c r="C6" s="247"/>
    </row>
    <row r="7" spans="1:3" ht="28.8" x14ac:dyDescent="0.3">
      <c r="A7" s="94" t="s">
        <v>45</v>
      </c>
      <c r="B7" s="247"/>
      <c r="C7" s="247"/>
    </row>
    <row r="8" spans="1:3" x14ac:dyDescent="0.3">
      <c r="A8" s="93" t="s">
        <v>46</v>
      </c>
      <c r="B8" s="247"/>
      <c r="C8" s="247"/>
    </row>
    <row r="11" spans="1:3" ht="23.4" x14ac:dyDescent="0.45">
      <c r="A11" s="95" t="s">
        <v>47</v>
      </c>
    </row>
    <row r="12" spans="1:3" ht="23.4" x14ac:dyDescent="0.45">
      <c r="A12" s="95"/>
    </row>
    <row r="13" spans="1:3" x14ac:dyDescent="0.3">
      <c r="A13" s="96" t="s">
        <v>48</v>
      </c>
    </row>
    <row r="15" spans="1:3" ht="28.8" x14ac:dyDescent="0.3">
      <c r="A15" s="97" t="s">
        <v>49</v>
      </c>
    </row>
    <row r="17" spans="1:1" x14ac:dyDescent="0.3">
      <c r="A17" s="96" t="s">
        <v>50</v>
      </c>
    </row>
    <row r="19" spans="1:1" ht="28.8" x14ac:dyDescent="0.3">
      <c r="A19" s="97" t="s">
        <v>51</v>
      </c>
    </row>
    <row r="21" spans="1:1" ht="28.8" x14ac:dyDescent="0.3">
      <c r="A21" s="97" t="s">
        <v>52</v>
      </c>
    </row>
    <row r="23" spans="1:1" x14ac:dyDescent="0.3">
      <c r="A23" t="s">
        <v>53</v>
      </c>
    </row>
    <row r="25" spans="1:1" x14ac:dyDescent="0.3">
      <c r="A25" s="96" t="s">
        <v>54</v>
      </c>
    </row>
    <row r="26" spans="1:1" ht="57.6" x14ac:dyDescent="0.3">
      <c r="A26" s="97" t="s">
        <v>55</v>
      </c>
    </row>
    <row r="28" spans="1:1" ht="28.8" x14ac:dyDescent="0.3">
      <c r="A28" s="97" t="s">
        <v>56</v>
      </c>
    </row>
    <row r="29" spans="1:1" x14ac:dyDescent="0.3">
      <c r="A29" t="s">
        <v>57</v>
      </c>
    </row>
    <row r="30" spans="1:1" x14ac:dyDescent="0.3">
      <c r="A30" t="s">
        <v>58</v>
      </c>
    </row>
    <row r="32" spans="1:1" x14ac:dyDescent="0.3">
      <c r="A32" s="96" t="s">
        <v>59</v>
      </c>
    </row>
    <row r="33" spans="1:1" ht="28.8" x14ac:dyDescent="0.3">
      <c r="A33" s="97" t="s">
        <v>60</v>
      </c>
    </row>
    <row r="34" spans="1:1" x14ac:dyDescent="0.3">
      <c r="A34" s="97"/>
    </row>
    <row r="35" spans="1:1" x14ac:dyDescent="0.3">
      <c r="A35" s="96" t="s">
        <v>61</v>
      </c>
    </row>
    <row r="36" spans="1:1" x14ac:dyDescent="0.3">
      <c r="A36" t="s">
        <v>62</v>
      </c>
    </row>
    <row r="37" spans="1:1" x14ac:dyDescent="0.3">
      <c r="A37" t="s">
        <v>63</v>
      </c>
    </row>
    <row r="39" spans="1:1" x14ac:dyDescent="0.3">
      <c r="A39" s="96" t="s">
        <v>35</v>
      </c>
    </row>
    <row r="40" spans="1:1" x14ac:dyDescent="0.3">
      <c r="A40" t="s">
        <v>64</v>
      </c>
    </row>
    <row r="42" spans="1:1" x14ac:dyDescent="0.3">
      <c r="A42" t="s">
        <v>65</v>
      </c>
    </row>
    <row r="43" spans="1:1" x14ac:dyDescent="0.3">
      <c r="A43" t="s">
        <v>66</v>
      </c>
    </row>
    <row r="44" spans="1:1" x14ac:dyDescent="0.3">
      <c r="A44" t="s">
        <v>67</v>
      </c>
    </row>
    <row r="46" spans="1:1" ht="28.8" x14ac:dyDescent="0.3">
      <c r="A46" s="97" t="s">
        <v>68</v>
      </c>
    </row>
    <row r="48" spans="1:1" x14ac:dyDescent="0.3">
      <c r="A48" t="s">
        <v>69</v>
      </c>
    </row>
    <row r="49" spans="1:1" x14ac:dyDescent="0.3">
      <c r="A49" t="s">
        <v>70</v>
      </c>
    </row>
    <row r="50" spans="1:1" x14ac:dyDescent="0.3">
      <c r="A50" t="s">
        <v>71</v>
      </c>
    </row>
    <row r="52" spans="1:1" x14ac:dyDescent="0.3">
      <c r="A52" t="s">
        <v>72</v>
      </c>
    </row>
    <row r="54" spans="1:1" x14ac:dyDescent="0.3">
      <c r="A54" t="s">
        <v>73</v>
      </c>
    </row>
    <row r="56" spans="1:1" x14ac:dyDescent="0.3">
      <c r="A56" t="s">
        <v>74</v>
      </c>
    </row>
    <row r="57" spans="1:1" x14ac:dyDescent="0.3">
      <c r="A57" t="s">
        <v>75</v>
      </c>
    </row>
    <row r="58" spans="1:1" x14ac:dyDescent="0.3">
      <c r="A58" t="s">
        <v>76</v>
      </c>
    </row>
    <row r="59" spans="1:1" x14ac:dyDescent="0.3">
      <c r="A59" t="s">
        <v>77</v>
      </c>
    </row>
    <row r="61" spans="1:1" x14ac:dyDescent="0.3">
      <c r="A61" s="96" t="s">
        <v>78</v>
      </c>
    </row>
    <row r="62" spans="1:1" ht="43.2" x14ac:dyDescent="0.3">
      <c r="A62" s="97" t="s">
        <v>79</v>
      </c>
    </row>
    <row r="63" spans="1:1" x14ac:dyDescent="0.3">
      <c r="A63" s="97"/>
    </row>
    <row r="64" spans="1:1" x14ac:dyDescent="0.3">
      <c r="A64" s="96" t="s">
        <v>80</v>
      </c>
    </row>
    <row r="65" spans="1:1" x14ac:dyDescent="0.3">
      <c r="A65" s="97" t="s">
        <v>81</v>
      </c>
    </row>
    <row r="66" spans="1:1" x14ac:dyDescent="0.3">
      <c r="A66" s="97"/>
    </row>
    <row r="67" spans="1:1" x14ac:dyDescent="0.3">
      <c r="A67" s="96" t="s">
        <v>82</v>
      </c>
    </row>
    <row r="68" spans="1:1" ht="28.8" x14ac:dyDescent="0.3">
      <c r="A68" s="97" t="s">
        <v>83</v>
      </c>
    </row>
    <row r="69" spans="1:1" x14ac:dyDescent="0.3">
      <c r="A69" s="97"/>
    </row>
    <row r="70" spans="1:1" x14ac:dyDescent="0.3">
      <c r="A70" s="96" t="s">
        <v>84</v>
      </c>
    </row>
    <row r="71" spans="1:1" x14ac:dyDescent="0.3">
      <c r="A71" s="99" t="s">
        <v>85</v>
      </c>
    </row>
    <row r="72" spans="1:1" x14ac:dyDescent="0.3">
      <c r="A72" s="97" t="s">
        <v>86</v>
      </c>
    </row>
    <row r="73" spans="1:1" x14ac:dyDescent="0.3">
      <c r="A73" s="97" t="s">
        <v>87</v>
      </c>
    </row>
    <row r="74" spans="1:1" x14ac:dyDescent="0.3">
      <c r="A74" s="97"/>
    </row>
    <row r="75" spans="1:1" x14ac:dyDescent="0.3">
      <c r="A75" s="96" t="s">
        <v>88</v>
      </c>
    </row>
    <row r="76" spans="1:1" ht="43.2" x14ac:dyDescent="0.3">
      <c r="A76" s="97" t="s">
        <v>89</v>
      </c>
    </row>
    <row r="77" spans="1:1" x14ac:dyDescent="0.3">
      <c r="A77" s="97"/>
    </row>
    <row r="78" spans="1:1" x14ac:dyDescent="0.3">
      <c r="A78" s="96" t="s">
        <v>90</v>
      </c>
    </row>
    <row r="79" spans="1:1" ht="28.8" x14ac:dyDescent="0.3">
      <c r="A79" s="97" t="s">
        <v>141</v>
      </c>
    </row>
    <row r="80" spans="1:1" x14ac:dyDescent="0.3">
      <c r="A80" s="97" t="s">
        <v>91</v>
      </c>
    </row>
    <row r="81" spans="1:1" x14ac:dyDescent="0.3">
      <c r="A81" s="97"/>
    </row>
    <row r="82" spans="1:1" x14ac:dyDescent="0.3">
      <c r="A82" s="96" t="s">
        <v>92</v>
      </c>
    </row>
    <row r="83" spans="1:1" ht="43.2" x14ac:dyDescent="0.3">
      <c r="A83" s="97" t="s">
        <v>140</v>
      </c>
    </row>
    <row r="84" spans="1:1" x14ac:dyDescent="0.3">
      <c r="A84" s="97" t="s">
        <v>93</v>
      </c>
    </row>
    <row r="85" spans="1:1" x14ac:dyDescent="0.3">
      <c r="A85" s="97"/>
    </row>
    <row r="86" spans="1:1" x14ac:dyDescent="0.3">
      <c r="A86" s="98" t="s">
        <v>126</v>
      </c>
    </row>
    <row r="87" spans="1:1" x14ac:dyDescent="0.3">
      <c r="A87" s="98" t="s">
        <v>127</v>
      </c>
    </row>
    <row r="88" spans="1:1" x14ac:dyDescent="0.3">
      <c r="A88" s="98" t="s">
        <v>129</v>
      </c>
    </row>
    <row r="89" spans="1:1" x14ac:dyDescent="0.3">
      <c r="A89" s="98" t="s">
        <v>128</v>
      </c>
    </row>
    <row r="91" spans="1:1" x14ac:dyDescent="0.3">
      <c r="A91" s="96" t="s">
        <v>94</v>
      </c>
    </row>
    <row r="92" spans="1:1" ht="43.2" x14ac:dyDescent="0.3">
      <c r="A92" s="97" t="s">
        <v>95</v>
      </c>
    </row>
    <row r="93" spans="1:1" x14ac:dyDescent="0.3">
      <c r="A93" s="97" t="s">
        <v>96</v>
      </c>
    </row>
    <row r="94" spans="1:1" x14ac:dyDescent="0.3">
      <c r="A94" s="97"/>
    </row>
    <row r="95" spans="1:1" x14ac:dyDescent="0.3">
      <c r="A95" s="97" t="s">
        <v>97</v>
      </c>
    </row>
  </sheetData>
  <mergeCells count="2">
    <mergeCell ref="B3:B8"/>
    <mergeCell ref="C3:C8"/>
  </mergeCells>
  <hyperlinks>
    <hyperlink ref="A71" r:id="rId1" xr:uid="{E6ADBFF5-7D76-4AC6-BCDE-E64B3F2D1BD6}"/>
  </hyperlinks>
  <pageMargins left="0.70866141732283472" right="0.70866141732283472" top="0.74803149606299213" bottom="0.74803149606299213" header="0.31496062992125984" footer="0.31496062992125984"/>
  <pageSetup scale="43"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36"/>
  <sheetViews>
    <sheetView topLeftCell="B1" workbookViewId="0">
      <selection activeCell="L6" sqref="L6"/>
    </sheetView>
  </sheetViews>
  <sheetFormatPr baseColWidth="10" defaultColWidth="11.5546875" defaultRowHeight="14.4" x14ac:dyDescent="0.3"/>
  <cols>
    <col min="1" max="1" width="23.6640625" bestFit="1" customWidth="1"/>
  </cols>
  <sheetData>
    <row r="1" spans="1:8" x14ac:dyDescent="0.3">
      <c r="A1" s="89"/>
      <c r="B1" s="89"/>
      <c r="C1" s="89"/>
      <c r="D1" s="89"/>
      <c r="E1" s="89"/>
      <c r="F1" s="89"/>
      <c r="G1" s="248" t="s">
        <v>98</v>
      </c>
      <c r="H1" s="248"/>
    </row>
    <row r="2" spans="1:8" ht="30.6" x14ac:dyDescent="0.3">
      <c r="A2" s="90" t="s">
        <v>99</v>
      </c>
      <c r="B2" s="90" t="s">
        <v>100</v>
      </c>
      <c r="C2" s="90"/>
      <c r="D2" s="90" t="s">
        <v>101</v>
      </c>
      <c r="E2" s="90" t="s">
        <v>102</v>
      </c>
      <c r="F2" s="90" t="s">
        <v>103</v>
      </c>
      <c r="G2" s="91" t="s">
        <v>104</v>
      </c>
      <c r="H2" s="91" t="s">
        <v>105</v>
      </c>
    </row>
    <row r="3" spans="1:8" ht="15.6" x14ac:dyDescent="0.3">
      <c r="A3" s="122"/>
      <c r="B3" s="122">
        <v>0</v>
      </c>
      <c r="C3" s="1"/>
      <c r="D3" s="1">
        <v>1</v>
      </c>
      <c r="E3" s="1">
        <v>1</v>
      </c>
      <c r="F3" s="1">
        <v>2018</v>
      </c>
      <c r="G3" s="1">
        <v>8</v>
      </c>
      <c r="H3" s="1">
        <v>12</v>
      </c>
    </row>
    <row r="4" spans="1:8" ht="15.6" x14ac:dyDescent="0.3">
      <c r="A4" s="122" t="s">
        <v>106</v>
      </c>
      <c r="B4" s="2">
        <v>0.12</v>
      </c>
      <c r="C4" s="1"/>
      <c r="D4" s="1">
        <v>2</v>
      </c>
      <c r="E4" s="1">
        <v>2</v>
      </c>
      <c r="F4" s="1">
        <v>2019</v>
      </c>
      <c r="G4" s="1">
        <v>14</v>
      </c>
      <c r="H4" s="1">
        <v>18</v>
      </c>
    </row>
    <row r="5" spans="1:8" ht="15.6" x14ac:dyDescent="0.3">
      <c r="A5" s="122" t="s">
        <v>107</v>
      </c>
      <c r="B5" s="2">
        <v>0.05</v>
      </c>
      <c r="C5" s="1"/>
      <c r="D5" s="1">
        <v>3</v>
      </c>
      <c r="E5" s="1">
        <v>3</v>
      </c>
      <c r="F5" s="1">
        <v>2020</v>
      </c>
      <c r="G5" s="1">
        <v>22</v>
      </c>
      <c r="H5" s="1">
        <v>32</v>
      </c>
    </row>
    <row r="6" spans="1:8" ht="15.6" x14ac:dyDescent="0.3">
      <c r="A6" s="122" t="s">
        <v>108</v>
      </c>
      <c r="B6" s="2">
        <v>0.11</v>
      </c>
      <c r="C6" s="1"/>
      <c r="D6" s="1">
        <v>4</v>
      </c>
      <c r="E6" s="1">
        <v>4</v>
      </c>
      <c r="F6" s="1">
        <v>2021</v>
      </c>
      <c r="G6" s="1">
        <v>90</v>
      </c>
      <c r="H6" s="1">
        <v>120</v>
      </c>
    </row>
    <row r="7" spans="1:8" ht="15.6" x14ac:dyDescent="0.3">
      <c r="A7" s="122" t="s">
        <v>110</v>
      </c>
      <c r="B7" s="2">
        <v>0.13</v>
      </c>
      <c r="C7" s="1"/>
      <c r="D7" s="1">
        <v>5</v>
      </c>
      <c r="E7" s="1">
        <v>5</v>
      </c>
      <c r="F7" s="1">
        <v>2022</v>
      </c>
    </row>
    <row r="8" spans="1:8" ht="15.6" x14ac:dyDescent="0.3">
      <c r="A8" s="122" t="s">
        <v>112</v>
      </c>
      <c r="B8" s="2">
        <v>0.13</v>
      </c>
      <c r="C8" s="1"/>
      <c r="D8" s="1">
        <v>6</v>
      </c>
      <c r="E8" s="1">
        <v>6</v>
      </c>
      <c r="F8" s="1">
        <v>2023</v>
      </c>
    </row>
    <row r="9" spans="1:8" ht="15.6" x14ac:dyDescent="0.3">
      <c r="A9" s="122" t="s">
        <v>114</v>
      </c>
      <c r="B9" s="2">
        <v>0.14974999999999999</v>
      </c>
      <c r="C9" s="1"/>
      <c r="D9" s="1">
        <v>7</v>
      </c>
      <c r="E9" s="1">
        <v>7</v>
      </c>
      <c r="F9" s="1">
        <v>2024</v>
      </c>
    </row>
    <row r="10" spans="1:8" ht="15.6" x14ac:dyDescent="0.3">
      <c r="A10" s="122" t="s">
        <v>116</v>
      </c>
      <c r="B10" s="2">
        <v>0.15</v>
      </c>
      <c r="C10" s="1"/>
      <c r="D10" s="1">
        <v>8</v>
      </c>
      <c r="E10" s="1">
        <v>8</v>
      </c>
      <c r="F10" s="1">
        <v>2025</v>
      </c>
    </row>
    <row r="11" spans="1:8" ht="15.6" x14ac:dyDescent="0.3">
      <c r="A11" s="122" t="s">
        <v>117</v>
      </c>
      <c r="B11" s="2">
        <v>0.15</v>
      </c>
      <c r="C11" s="1"/>
      <c r="D11" s="1">
        <v>9</v>
      </c>
      <c r="E11" s="1">
        <v>9</v>
      </c>
      <c r="F11" s="1">
        <v>2026</v>
      </c>
    </row>
    <row r="12" spans="1:8" ht="15.6" x14ac:dyDescent="0.3">
      <c r="A12" s="122" t="s">
        <v>118</v>
      </c>
      <c r="B12" s="2">
        <v>0.15</v>
      </c>
      <c r="C12" s="1"/>
      <c r="D12" s="1">
        <v>10</v>
      </c>
      <c r="E12" s="1">
        <v>10</v>
      </c>
      <c r="F12" s="1">
        <v>2027</v>
      </c>
    </row>
    <row r="13" spans="1:8" ht="15.6" x14ac:dyDescent="0.3">
      <c r="A13" s="122" t="s">
        <v>119</v>
      </c>
      <c r="B13" s="2">
        <v>0.15</v>
      </c>
      <c r="C13" s="1"/>
      <c r="D13" s="1">
        <v>11</v>
      </c>
      <c r="E13" s="1">
        <v>11</v>
      </c>
      <c r="F13" s="1">
        <v>2028</v>
      </c>
    </row>
    <row r="14" spans="1:8" ht="15.6" x14ac:dyDescent="0.3">
      <c r="A14" s="122" t="s">
        <v>120</v>
      </c>
      <c r="B14" s="2">
        <v>0.05</v>
      </c>
      <c r="C14" s="1"/>
      <c r="D14" s="1">
        <v>12</v>
      </c>
      <c r="E14" s="1">
        <v>12</v>
      </c>
      <c r="F14" s="1">
        <v>2029</v>
      </c>
    </row>
    <row r="15" spans="1:8" ht="15.6" x14ac:dyDescent="0.3">
      <c r="A15" s="122" t="s">
        <v>121</v>
      </c>
      <c r="B15" s="2">
        <v>0.05</v>
      </c>
      <c r="C15" s="1"/>
      <c r="D15" s="1">
        <v>13</v>
      </c>
      <c r="E15" s="1"/>
      <c r="F15" s="1">
        <v>2030</v>
      </c>
    </row>
    <row r="16" spans="1:8" ht="15.6" x14ac:dyDescent="0.3">
      <c r="A16" s="122" t="s">
        <v>122</v>
      </c>
      <c r="B16" s="2">
        <v>0.05</v>
      </c>
      <c r="C16" s="1"/>
      <c r="D16" s="1">
        <v>14</v>
      </c>
      <c r="E16" s="1"/>
      <c r="F16" s="1">
        <v>2031</v>
      </c>
    </row>
    <row r="17" spans="1:6" ht="15.6" x14ac:dyDescent="0.3">
      <c r="A17" s="1" t="s">
        <v>123</v>
      </c>
      <c r="B17" s="2">
        <v>0</v>
      </c>
      <c r="C17" s="1"/>
      <c r="D17" s="1">
        <v>15</v>
      </c>
      <c r="E17" s="1"/>
      <c r="F17" s="1">
        <v>2032</v>
      </c>
    </row>
    <row r="18" spans="1:6" ht="15.6" x14ac:dyDescent="0.3">
      <c r="A18" s="1" t="s">
        <v>124</v>
      </c>
      <c r="B18" s="2">
        <v>0</v>
      </c>
      <c r="C18" s="1"/>
      <c r="D18" s="1">
        <v>16</v>
      </c>
      <c r="F18" s="1">
        <v>2033</v>
      </c>
    </row>
    <row r="19" spans="1:6" ht="15.6" x14ac:dyDescent="0.3">
      <c r="C19" s="1"/>
      <c r="D19" s="1">
        <v>17</v>
      </c>
      <c r="F19" s="1">
        <v>2034</v>
      </c>
    </row>
    <row r="20" spans="1:6" ht="15.6" x14ac:dyDescent="0.3">
      <c r="A20" s="1"/>
      <c r="B20" s="2"/>
      <c r="C20" s="1"/>
      <c r="D20" s="1">
        <v>18</v>
      </c>
      <c r="F20" s="1">
        <v>2035</v>
      </c>
    </row>
    <row r="21" spans="1:6" ht="15.6" x14ac:dyDescent="0.3">
      <c r="A21" s="1"/>
      <c r="B21" s="2"/>
      <c r="C21" s="1"/>
      <c r="D21" s="1">
        <v>19</v>
      </c>
      <c r="F21" s="1">
        <v>2036</v>
      </c>
    </row>
    <row r="22" spans="1:6" ht="15.6" x14ac:dyDescent="0.3">
      <c r="B22" s="2"/>
      <c r="C22" s="1"/>
      <c r="D22" s="1">
        <v>20</v>
      </c>
      <c r="F22" s="1">
        <v>2037</v>
      </c>
    </row>
    <row r="23" spans="1:6" ht="15.6" x14ac:dyDescent="0.3">
      <c r="B23" s="1"/>
      <c r="C23" s="1"/>
      <c r="D23" s="1">
        <v>21</v>
      </c>
      <c r="F23" s="1">
        <v>2038</v>
      </c>
    </row>
    <row r="24" spans="1:6" ht="15.6" x14ac:dyDescent="0.3">
      <c r="B24" s="1"/>
      <c r="C24" s="1"/>
      <c r="D24" s="1">
        <v>22</v>
      </c>
      <c r="F24" s="1">
        <v>2039</v>
      </c>
    </row>
    <row r="25" spans="1:6" ht="15.6" x14ac:dyDescent="0.3">
      <c r="B25" s="1"/>
      <c r="C25" s="1"/>
      <c r="D25" s="1">
        <v>23</v>
      </c>
      <c r="F25" s="1">
        <v>2040</v>
      </c>
    </row>
    <row r="26" spans="1:6" ht="15.6" x14ac:dyDescent="0.3">
      <c r="B26" s="1"/>
      <c r="C26" s="1"/>
      <c r="D26" s="1">
        <v>24</v>
      </c>
      <c r="F26" s="1">
        <v>2041</v>
      </c>
    </row>
    <row r="27" spans="1:6" ht="15.6" x14ac:dyDescent="0.3">
      <c r="B27" s="1"/>
      <c r="C27" s="1"/>
      <c r="D27" s="1">
        <v>25</v>
      </c>
      <c r="F27" s="1">
        <v>2042</v>
      </c>
    </row>
    <row r="28" spans="1:6" ht="15.6" x14ac:dyDescent="0.3">
      <c r="B28" s="1"/>
      <c r="C28" s="1"/>
      <c r="D28" s="1">
        <v>26</v>
      </c>
      <c r="F28" s="1">
        <v>2043</v>
      </c>
    </row>
    <row r="29" spans="1:6" ht="15.6" x14ac:dyDescent="0.3">
      <c r="B29" s="1"/>
      <c r="C29" s="1"/>
      <c r="D29" s="1">
        <v>27</v>
      </c>
      <c r="F29" s="1">
        <v>2044</v>
      </c>
    </row>
    <row r="30" spans="1:6" ht="15.6" x14ac:dyDescent="0.3">
      <c r="B30" s="1"/>
      <c r="C30" s="1"/>
      <c r="D30" s="1">
        <v>28</v>
      </c>
      <c r="F30" s="1">
        <v>2045</v>
      </c>
    </row>
    <row r="31" spans="1:6" ht="15.6" x14ac:dyDescent="0.3">
      <c r="B31" s="1"/>
      <c r="C31" s="1"/>
      <c r="D31" s="1">
        <v>29</v>
      </c>
      <c r="F31" s="1">
        <v>2046</v>
      </c>
    </row>
    <row r="32" spans="1:6" ht="15.6" x14ac:dyDescent="0.3">
      <c r="B32" s="1"/>
      <c r="C32" s="1"/>
      <c r="D32" s="1">
        <v>30</v>
      </c>
      <c r="F32" s="1">
        <v>2047</v>
      </c>
    </row>
    <row r="33" spans="2:6" ht="15.6" x14ac:dyDescent="0.3">
      <c r="B33" s="1"/>
      <c r="C33" s="1"/>
      <c r="D33" s="1">
        <v>31</v>
      </c>
      <c r="F33" s="1">
        <v>2048</v>
      </c>
    </row>
    <row r="34" spans="2:6" ht="15.6" x14ac:dyDescent="0.3">
      <c r="B34" s="1"/>
      <c r="C34" s="1"/>
      <c r="D34" s="1"/>
      <c r="F34" s="1">
        <v>2049</v>
      </c>
    </row>
    <row r="35" spans="2:6" ht="15.6" x14ac:dyDescent="0.3">
      <c r="B35" s="1"/>
    </row>
    <row r="36" spans="2:6" ht="15.6" x14ac:dyDescent="0.3">
      <c r="D36" s="1"/>
    </row>
  </sheetData>
  <mergeCells count="1">
    <mergeCell ref="G1:H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97050-4E15-4EAF-8B96-A2B93AE312DB}">
  <dimension ref="A1:E7"/>
  <sheetViews>
    <sheetView workbookViewId="0">
      <selection activeCell="E2" sqref="E2"/>
    </sheetView>
  </sheetViews>
  <sheetFormatPr baseColWidth="10" defaultRowHeight="14.4" x14ac:dyDescent="0.3"/>
  <cols>
    <col min="2" max="2" width="36.33203125" bestFit="1" customWidth="1"/>
    <col min="3" max="5" width="12.21875" customWidth="1"/>
  </cols>
  <sheetData>
    <row r="1" spans="1:5" s="131" customFormat="1" x14ac:dyDescent="0.3">
      <c r="A1" s="131" t="s">
        <v>135</v>
      </c>
      <c r="B1" t="s">
        <v>132</v>
      </c>
      <c r="C1" t="s">
        <v>131</v>
      </c>
      <c r="D1" t="s">
        <v>130</v>
      </c>
      <c r="E1" s="249" t="s">
        <v>142</v>
      </c>
    </row>
    <row r="2" spans="1:5" x14ac:dyDescent="0.3">
      <c r="A2">
        <v>1</v>
      </c>
      <c r="B2" t="s">
        <v>133</v>
      </c>
      <c r="C2">
        <v>90</v>
      </c>
      <c r="D2">
        <v>90</v>
      </c>
      <c r="E2">
        <v>110</v>
      </c>
    </row>
    <row r="3" spans="1:5" x14ac:dyDescent="0.3">
      <c r="A3">
        <v>2</v>
      </c>
      <c r="B3" t="s">
        <v>134</v>
      </c>
      <c r="C3">
        <v>120</v>
      </c>
      <c r="D3">
        <v>120</v>
      </c>
      <c r="E3">
        <v>140</v>
      </c>
    </row>
    <row r="4" spans="1:5" x14ac:dyDescent="0.3">
      <c r="A4">
        <v>3</v>
      </c>
      <c r="B4" t="s">
        <v>109</v>
      </c>
      <c r="C4">
        <v>0.53</v>
      </c>
      <c r="D4">
        <v>0.57999999999999996</v>
      </c>
      <c r="E4">
        <v>0.62</v>
      </c>
    </row>
    <row r="5" spans="1:5" x14ac:dyDescent="0.3">
      <c r="A5">
        <v>4</v>
      </c>
      <c r="B5" t="s">
        <v>111</v>
      </c>
      <c r="C5">
        <v>0.43</v>
      </c>
      <c r="D5">
        <v>0.57999999999999996</v>
      </c>
      <c r="E5">
        <v>0.62</v>
      </c>
    </row>
    <row r="6" spans="1:5" x14ac:dyDescent="0.3">
      <c r="A6">
        <v>5</v>
      </c>
      <c r="B6" t="s">
        <v>113</v>
      </c>
      <c r="C6">
        <v>0.43</v>
      </c>
      <c r="D6">
        <v>0.48</v>
      </c>
      <c r="E6">
        <v>0.52</v>
      </c>
    </row>
    <row r="7" spans="1:5" x14ac:dyDescent="0.3">
      <c r="A7">
        <v>6</v>
      </c>
      <c r="B7" t="s">
        <v>115</v>
      </c>
      <c r="C7">
        <v>0.43</v>
      </c>
      <c r="D7">
        <v>0.53</v>
      </c>
      <c r="E7">
        <v>0.56999999999999995</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Organisation xmlns="a14e98f1-962c-4567-b185-2422039e9d3a">EPP</Organisation>
    <TaxCatchAll xmlns="f81c12a2-0b12-4e2c-a72c-595d62a5cb03" xsi:nil="true"/>
    <_ip_UnifiedCompliancePolicyProperties xmlns="http://schemas.microsoft.com/sharepoint/v3" xsi:nil="true"/>
    <lcf76f155ced4ddcb4097134ff3c332f xmlns="a14e98f1-962c-4567-b185-2422039e9d3a">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01E3A5AEAE1C947AE2C7E94BE63013C" ma:contentTypeVersion="18" ma:contentTypeDescription="Crée un document." ma:contentTypeScope="" ma:versionID="b30679db84f2f8486147e626792b0554">
  <xsd:schema xmlns:xsd="http://www.w3.org/2001/XMLSchema" xmlns:xs="http://www.w3.org/2001/XMLSchema" xmlns:p="http://schemas.microsoft.com/office/2006/metadata/properties" xmlns:ns1="http://schemas.microsoft.com/sharepoint/v3" xmlns:ns2="a14e98f1-962c-4567-b185-2422039e9d3a" xmlns:ns3="f81c12a2-0b12-4e2c-a72c-595d62a5cb03" targetNamespace="http://schemas.microsoft.com/office/2006/metadata/properties" ma:root="true" ma:fieldsID="78ba4460e933f68adfa6703a8b952447" ns1:_="" ns2:_="" ns3:_="">
    <xsd:import namespace="http://schemas.microsoft.com/sharepoint/v3"/>
    <xsd:import namespace="a14e98f1-962c-4567-b185-2422039e9d3a"/>
    <xsd:import namespace="f81c12a2-0b12-4e2c-a72c-595d62a5cb0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3:SharedWithUsers" minOccurs="0"/>
                <xsd:element ref="ns3:SharedWithDetails" minOccurs="0"/>
                <xsd:element ref="ns1:_ip_UnifiedCompliancePolicyProperties" minOccurs="0"/>
                <xsd:element ref="ns1:_ip_UnifiedCompliancePolicyUIAction" minOccurs="0"/>
                <xsd:element ref="ns2:MediaServiceGenerationTime" minOccurs="0"/>
                <xsd:element ref="ns2:MediaServiceEventHashCode" minOccurs="0"/>
                <xsd:element ref="ns2:MediaServiceAutoKeyPoints" minOccurs="0"/>
                <xsd:element ref="ns2:MediaServiceKeyPoints" minOccurs="0"/>
                <xsd:element ref="ns2:Organisa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6" nillable="true" ma:displayName="Propriétés de la stratégie de conformité unifiée" ma:hidden="true" ma:internalName="_ip_UnifiedCompliancePolicyProperties">
      <xsd:simpleType>
        <xsd:restriction base="dms:Note"/>
      </xsd:simpleType>
    </xsd:element>
    <xsd:element name="_ip_UnifiedCompliancePolicyUIAction" ma:index="17" nillable="true" ma:displayName="Action d’interface utilisateur de la stratégie de conformité unifiée"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14e98f1-962c-4567-b185-2422039e9d3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Location" ma:index="12" nillable="true" ma:displayName="MediaServiceLocation" ma:internalName="MediaServiceLocation"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Organisation" ma:index="22" nillable="true" ma:displayName="Organisation" ma:default="EPP" ma:format="Dropdown" ma:internalName="Organisation">
      <xsd:simpleType>
        <xsd:restriction base="dms:Choice">
          <xsd:enumeration value="VPASA"/>
          <xsd:enumeration value="DAP"/>
          <xsd:enumeration value="DPAS"/>
          <xsd:enumeration value="DPSA"/>
          <xsd:enumeration value="EPP"/>
        </xsd:restriction>
      </xsd:simpleType>
    </xsd:element>
    <xsd:element name="lcf76f155ced4ddcb4097134ff3c332f" ma:index="24" nillable="true" ma:taxonomy="true" ma:internalName="lcf76f155ced4ddcb4097134ff3c332f" ma:taxonomyFieldName="MediaServiceImageTags" ma:displayName="Balises d’images" ma:readOnly="false" ma:fieldId="{5cf76f15-5ced-4ddc-b409-7134ff3c332f}" ma:taxonomyMulti="true" ma:sspId="afd5e965-6d1d-4020-ac90-5b28cbd0e46c"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f81c12a2-0b12-4e2c-a72c-595d62a5cb03" elementFormDefault="qualified">
    <xsd:import namespace="http://schemas.microsoft.com/office/2006/documentManagement/types"/>
    <xsd:import namespace="http://schemas.microsoft.com/office/infopath/2007/PartnerControls"/>
    <xsd:element name="SharedWithUsers" ma:index="14"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Partagé avec détails" ma:internalName="SharedWithDetails" ma:readOnly="true">
      <xsd:simpleType>
        <xsd:restriction base="dms:Note">
          <xsd:maxLength value="255"/>
        </xsd:restriction>
      </xsd:simpleType>
    </xsd:element>
    <xsd:element name="TaxCatchAll" ma:index="25" nillable="true" ma:displayName="Taxonomy Catch All Column" ma:hidden="true" ma:list="{63b13050-4d3a-4f4c-b605-23aad896a994}" ma:internalName="TaxCatchAll" ma:showField="CatchAllData" ma:web="f81c12a2-0b12-4e2c-a72c-595d62a5cb0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9DFD433-ECAD-4E82-9304-37A484C82A00}">
  <ds:schemaRefs>
    <ds:schemaRef ds:uri="http://purl.org/dc/dcmitype/"/>
    <ds:schemaRef ds:uri="http://purl.org/dc/elements/1.1/"/>
    <ds:schemaRef ds:uri="http://schemas.microsoft.com/office/2006/metadata/properties"/>
    <ds:schemaRef ds:uri="http://schemas.openxmlformats.org/package/2006/metadata/core-properties"/>
    <ds:schemaRef ds:uri="http://schemas.microsoft.com/sharepoint/v3"/>
    <ds:schemaRef ds:uri="http://schemas.microsoft.com/office/infopath/2007/PartnerControls"/>
    <ds:schemaRef ds:uri="http://purl.org/dc/terms/"/>
    <ds:schemaRef ds:uri="http://schemas.microsoft.com/office/2006/documentManagement/types"/>
    <ds:schemaRef ds:uri="f81c12a2-0b12-4e2c-a72c-595d62a5cb03"/>
    <ds:schemaRef ds:uri="a14e98f1-962c-4567-b185-2422039e9d3a"/>
    <ds:schemaRef ds:uri="http://www.w3.org/XML/1998/namespace"/>
  </ds:schemaRefs>
</ds:datastoreItem>
</file>

<file path=customXml/itemProps2.xml><?xml version="1.0" encoding="utf-8"?>
<ds:datastoreItem xmlns:ds="http://schemas.openxmlformats.org/officeDocument/2006/customXml" ds:itemID="{21CC399C-1890-49A8-8B0C-236E2B290C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a14e98f1-962c-4567-b185-2422039e9d3a"/>
    <ds:schemaRef ds:uri="f81c12a2-0b12-4e2c-a72c-595d62a5cb0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A1BBBBA-D743-42AA-8EB8-6570A131DC2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16</vt:i4>
      </vt:variant>
    </vt:vector>
  </HeadingPairs>
  <TitlesOfParts>
    <vt:vector size="20" baseType="lpstr">
      <vt:lpstr>Expense Report</vt:lpstr>
      <vt:lpstr>Tips for completing and Guide</vt:lpstr>
      <vt:lpstr>Taxes</vt:lpstr>
      <vt:lpstr>km</vt:lpstr>
      <vt:lpstr>champ_déj_avant</vt:lpstr>
      <vt:lpstr>Champ_souper_avant</vt:lpstr>
      <vt:lpstr>champs_déj_après</vt:lpstr>
      <vt:lpstr>Champs_diner_après</vt:lpstr>
      <vt:lpstr>Champs_Diner_avant</vt:lpstr>
      <vt:lpstr>Champs_souper_après</vt:lpstr>
      <vt:lpstr>LEVIS_MTL</vt:lpstr>
      <vt:lpstr>LEVIS_MTL_COVOIT</vt:lpstr>
      <vt:lpstr>'Tips for completing and Guide'!lt_pId058</vt:lpstr>
      <vt:lpstr>'Tips for completing and Guide'!lt_pId059</vt:lpstr>
      <vt:lpstr>'Tips for completing and Guide'!lt_pId060</vt:lpstr>
      <vt:lpstr>'Tips for completing and Guide'!lt_pId061</vt:lpstr>
      <vt:lpstr>'Tips for completing and Guide'!lt_pId062</vt:lpstr>
      <vt:lpstr>'Tips for completing and Guide'!lt_pId064</vt:lpstr>
      <vt:lpstr>'Tips for completing and Guide'!lt_pId065</vt:lpstr>
      <vt:lpstr>'Tips for completing and Guide'!Zone_d_impression</vt:lpstr>
    </vt:vector>
  </TitlesOfParts>
  <Manager/>
  <Company>Mouvement des caisses Desjardins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Marie-Helene Martel</dc:creator>
  <cp:keywords/>
  <dc:description/>
  <cp:lastModifiedBy>Sophie Poirier</cp:lastModifiedBy>
  <cp:revision/>
  <dcterms:created xsi:type="dcterms:W3CDTF">2013-06-10T16:25:17Z</dcterms:created>
  <dcterms:modified xsi:type="dcterms:W3CDTF">2022-12-13T21:18:48Z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2022-03-30T16:09:46Z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3b0113c7-1a02-4f1b-aca5-51eea804d29a</vt:lpwstr>
  </property>
  <property fmtid="{D5CDD505-2E9C-101B-9397-08002B2CF9AE}" pid="8" name="MSIP_Label_a9694e0f-943f-4e6f-bf55-6e34fbc91307_ContentBits">
    <vt:lpwstr>0</vt:lpwstr>
  </property>
  <property fmtid="{D5CDD505-2E9C-101B-9397-08002B2CF9AE}" pid="9" name="ContentTypeId">
    <vt:lpwstr>0x010100101E3A5AEAE1C947AE2C7E94BE63013C</vt:lpwstr>
  </property>
  <property fmtid="{D5CDD505-2E9C-101B-9397-08002B2CF9AE}" pid="10" name="MediaServiceImageTags">
    <vt:lpwstr/>
  </property>
</Properties>
</file>